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0"/>
  </bookViews>
  <sheets>
    <sheet name="11кл_общие" sheetId="1" r:id="rId1"/>
    <sheet name="11кл_общие_медалисты" sheetId="2" r:id="rId2"/>
    <sheet name="11кл_направления" sheetId="3" r:id="rId3"/>
  </sheets>
  <definedNames>
    <definedName name="_xlnm.Print_Area" localSheetId="0">'11кл_общие'!$A$1:$V$26</definedName>
  </definedNames>
  <calcPr fullCalcOnLoad="1"/>
</workbook>
</file>

<file path=xl/sharedStrings.xml><?xml version="1.0" encoding="utf-8"?>
<sst xmlns="http://schemas.openxmlformats.org/spreadsheetml/2006/main" count="180" uniqueCount="74">
  <si>
    <t>Технология продовольственных товаров и потребительских продуктов</t>
  </si>
  <si>
    <t>Информация о выпускниках 11-х  классов 2018 года (общие сведения)</t>
  </si>
  <si>
    <t xml:space="preserve">При возникновении затруднений в определении направления обучения проверьте  по специальностям, включенным в заявленные направления, введя в адресную строку ссылку:   http://www.edu.ru/abitur/index.php?act=6 </t>
  </si>
  <si>
    <t>Энергетика, энергетическое машиностроение и электротехника</t>
  </si>
  <si>
    <r>
      <t xml:space="preserve">Из них поступили в ВУЗы </t>
    </r>
    <r>
      <rPr>
        <u val="single"/>
        <sz val="10"/>
        <color indexed="8"/>
        <rFont val="Times New Roman"/>
        <family val="0"/>
      </rPr>
      <t>(из гр.2)</t>
    </r>
  </si>
  <si>
    <r>
      <t xml:space="preserve">трудоустроены или армия </t>
    </r>
    <r>
      <rPr>
        <u val="single"/>
        <sz val="9"/>
        <color indexed="8"/>
        <rFont val="Times New Roman"/>
        <family val="0"/>
      </rPr>
      <t>(из гр.2)</t>
    </r>
  </si>
  <si>
    <r>
      <t xml:space="preserve">Из них поступили в СПО </t>
    </r>
    <r>
      <rPr>
        <u val="single"/>
        <sz val="10"/>
        <color indexed="8"/>
        <rFont val="Times New Roman"/>
        <family val="0"/>
      </rPr>
      <t>(из гр.2)</t>
    </r>
  </si>
  <si>
    <t>Химическая техника и биотехнологии</t>
  </si>
  <si>
    <t>ячейки "КОНТРОЛЬ" не заполнять!!!</t>
  </si>
  <si>
    <t>Информатика и вычислительная техника</t>
  </si>
  <si>
    <t>Информация о выпускниках 11-х  классов 2018 года (по направлениям обучения)</t>
  </si>
  <si>
    <t>МБОУ "Лицей №16"</t>
  </si>
  <si>
    <t>Социальные науки</t>
  </si>
  <si>
    <t>Гуманитарные науки</t>
  </si>
  <si>
    <t>МБОУ "Лицей №24"</t>
  </si>
  <si>
    <t>МБОУ "Гимн.Юнона"</t>
  </si>
  <si>
    <t>Естественные науки</t>
  </si>
  <si>
    <t>МБОУ "Гимн.Юридич."</t>
  </si>
  <si>
    <t>Сфера обслуживания</t>
  </si>
  <si>
    <t>Других городов РФ</t>
  </si>
  <si>
    <t>г.Санкт-Петербурга</t>
  </si>
  <si>
    <t>Геология, разведка и разработка полезных ископаемых</t>
  </si>
  <si>
    <t>Электронная техника, радиотехника и связь</t>
  </si>
  <si>
    <t>Авиационная и ракетно-космическая техника</t>
  </si>
  <si>
    <t>Металлургия, машиностроение и материалообработк</t>
  </si>
  <si>
    <t>Ростовской области (без учета г.Волгодонска)</t>
  </si>
  <si>
    <t>Воспроизводство и переработка лесных ресурсов</t>
  </si>
  <si>
    <r>
      <t xml:space="preserve">Ячейки, залитые </t>
    </r>
    <r>
      <rPr>
        <b/>
        <sz val="14"/>
        <color indexed="13"/>
        <rFont val="Times New Roman"/>
        <family val="0"/>
      </rPr>
      <t>желтым</t>
    </r>
    <r>
      <rPr>
        <b/>
        <sz val="14"/>
        <color indexed="8"/>
        <rFont val="Times New Roman"/>
        <family val="0"/>
      </rPr>
      <t>, не заполнять!!! % считается автоматически</t>
    </r>
  </si>
  <si>
    <t>Информация о медалистах - выпускниках 11-х  классов 2018 года (общие сведения)</t>
  </si>
  <si>
    <t>Безопасность жизнедеятельности, природообустройство и защита окружающей среды</t>
  </si>
  <si>
    <t>всего выпускников 11 кл. 2018</t>
  </si>
  <si>
    <t>Приборостроение и оптотехника</t>
  </si>
  <si>
    <t>Физико - математические науки</t>
  </si>
  <si>
    <r>
      <t xml:space="preserve">обучаются в ВУЗах на бюдежтной основе </t>
    </r>
    <r>
      <rPr>
        <u val="single"/>
        <sz val="9"/>
        <color indexed="8"/>
        <rFont val="Times New Roman"/>
        <family val="0"/>
      </rPr>
      <t>(из гр.4)</t>
    </r>
    <r>
      <rPr>
        <sz val="9"/>
        <color indexed="8"/>
        <rFont val="Times New Roman"/>
        <family val="0"/>
      </rPr>
      <t>, всего</t>
    </r>
  </si>
  <si>
    <t>МБОУ СШ №8</t>
  </si>
  <si>
    <t>МБОУ СШ№1</t>
  </si>
  <si>
    <t>МБОУ СШ ЦО</t>
  </si>
  <si>
    <t>МБОУ СШ №7</t>
  </si>
  <si>
    <t>МБОУ СШ №15</t>
  </si>
  <si>
    <t>МБОУ СШ№5</t>
  </si>
  <si>
    <t>МБОУ СШ №18</t>
  </si>
  <si>
    <t>МБОУ СШ №11</t>
  </si>
  <si>
    <t>МБОУ СШ №9</t>
  </si>
  <si>
    <t>МБОУ СШ №12</t>
  </si>
  <si>
    <t>КОНТРОЛЬ</t>
  </si>
  <si>
    <t>г.Москвы</t>
  </si>
  <si>
    <t>МБОУ СШ №1</t>
  </si>
  <si>
    <t>МБОУ СШ №5</t>
  </si>
  <si>
    <t>МБОУ СШ №22</t>
  </si>
  <si>
    <t>МБОУ СШ №13</t>
  </si>
  <si>
    <t>МБОУ СШ №21</t>
  </si>
  <si>
    <t>Сельское и рыбное хозяйство</t>
  </si>
  <si>
    <t>Наименование ОУ (краткое)</t>
  </si>
  <si>
    <t>Информационная безопасность</t>
  </si>
  <si>
    <t>Кол-во выпускников 11кл.</t>
  </si>
  <si>
    <t>Строительство и архитектура</t>
  </si>
  <si>
    <t>Геодезия и землеустройство</t>
  </si>
  <si>
    <t>Оружие и системы вооружения</t>
  </si>
  <si>
    <t>Образование и педагогика</t>
  </si>
  <si>
    <r>
      <t xml:space="preserve">Обучаются в ВУЗах </t>
    </r>
    <r>
      <rPr>
        <u val="single"/>
        <sz val="14"/>
        <color indexed="8"/>
        <rFont val="Times New Roman"/>
        <family val="0"/>
      </rPr>
      <t>(из гр.4)</t>
    </r>
  </si>
  <si>
    <t>ИТОГО:</t>
  </si>
  <si>
    <t>ВСЕГО</t>
  </si>
  <si>
    <t>чел.</t>
  </si>
  <si>
    <t>г.Волгодонска</t>
  </si>
  <si>
    <t>Здравоохранение</t>
  </si>
  <si>
    <t>Морская техника</t>
  </si>
  <si>
    <t>%</t>
  </si>
  <si>
    <t>ВУЗ</t>
  </si>
  <si>
    <t>СПО</t>
  </si>
  <si>
    <t>Культура и искусство</t>
  </si>
  <si>
    <t>МБОУ "Лицей Политэк"</t>
  </si>
  <si>
    <t>Автоматика и управление</t>
  </si>
  <si>
    <t>Транспортные средства</t>
  </si>
  <si>
    <t>Экономика и управление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</si>
</sst>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p_._-;\-* #,##0_p_._-;_-* &quot;-&quot;_p_._-;_-@_-"/>
    <numFmt numFmtId="42" formatCode="_-* #,##0\ &quot;₽&quot;_-;\-* #,##0\ &quot;₽&quot;_-;_-* &quot;-&quot;\ &quot;₽&quot;_-;_-@_-"/>
    <numFmt numFmtId="43" formatCode="_-* #,##0.00_p_._-;\-* #,##0.00_p_._-;_-* &quot;-&quot;??_p_._-;_-@_-"/>
    <numFmt numFmtId="44" formatCode="_-* #,##0.00\ &quot;₽&quot;_-;\-* #,##0.00\ &quot;₽&quot;_-;_-* &quot;-&quot;??\ &quot;₽&quot;_-;_-@_-"/>
    <numFmt numFmtId="164" formatCode="0.0"/>
    <numFmt numFmtId="165" formatCode="_-* #,##0_р_._-;\-* #,##0_р_._-;_-* &quot;-&quot;_р_._-;_-@_-"/>
    <numFmt numFmtId="166" formatCode="_-* #,##0&quot;р.&quot;_-;\-* #,##0&quot;р.&quot;_-;_-* &quot;-&quot;&quot;р.&quot;_-;_-@_-"/>
    <numFmt numFmtId="167" formatCode="_-* #,##0.00_р_._-;\-* #,##0.00_р_._-;_-* &quot;-&quot;??_р_._-;_-@_-"/>
    <numFmt numFmtId="168" formatCode="_-* #,##0.00&quot;р.&quot;_-;\-* #,##0.00&quot;р.&quot;_-;_-* &quot;-&quot;??&quot;р.&quot;_-;_-@_-"/>
  </numFmts>
  <fonts count="60">
    <font>
      <sz val="11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8"/>
      <color indexed="8"/>
      <name val="Arial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40"/>
      <name val="Times New Roman"/>
      <family val="0"/>
    </font>
    <font>
      <b/>
      <sz val="10"/>
      <color indexed="10"/>
      <name val="Times New Roman"/>
      <family val="0"/>
    </font>
    <font>
      <b/>
      <sz val="14"/>
      <color indexed="62"/>
      <name val="Times New Roman"/>
      <family val="0"/>
    </font>
    <font>
      <b/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b/>
      <sz val="11"/>
      <color indexed="10"/>
      <name val="Times New Roman"/>
      <family val="0"/>
    </font>
    <font>
      <sz val="11"/>
      <color indexed="10"/>
      <name val="Times New Roman"/>
      <family val="0"/>
    </font>
    <font>
      <b/>
      <sz val="14"/>
      <color indexed="40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62"/>
      <name val="Times New Roman"/>
      <family val="0"/>
    </font>
    <font>
      <sz val="26"/>
      <color indexed="10"/>
      <name val="Times New Roman"/>
      <family val="0"/>
    </font>
    <font>
      <b/>
      <sz val="20"/>
      <color indexed="8"/>
      <name val="Times New Roman"/>
      <family val="0"/>
    </font>
    <font>
      <b/>
      <sz val="14"/>
      <color indexed="8"/>
      <name val="Calibri"/>
      <family val="0"/>
    </font>
    <font>
      <b/>
      <sz val="14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10"/>
      <color indexed="8"/>
      <name val="Times New Roman"/>
      <family val="0"/>
    </font>
    <font>
      <u val="single"/>
      <sz val="9"/>
      <color indexed="8"/>
      <name val="Times New Roman"/>
      <family val="0"/>
    </font>
    <font>
      <b/>
      <sz val="14"/>
      <color indexed="13"/>
      <name val="Times New Roman"/>
      <family val="0"/>
    </font>
    <font>
      <u val="single"/>
      <sz val="14"/>
      <color indexed="8"/>
      <name val="Times New Roman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0"/>
      <color rgb="FF00B0F0"/>
      <name val="Times New Roman"/>
      <family val="0"/>
    </font>
    <font>
      <b/>
      <sz val="14"/>
      <color rgb="FF1F497D"/>
      <name val="Times New Roman"/>
      <family val="0"/>
    </font>
    <font>
      <b/>
      <sz val="14"/>
      <color rgb="FF00B0F0"/>
      <name val="Times New Roman"/>
      <family val="0"/>
    </font>
    <font>
      <b/>
      <sz val="18"/>
      <color rgb="FF1F497D"/>
      <name val="Times New Roman"/>
      <family val="0"/>
    </font>
    <font>
      <sz val="26"/>
      <color rgb="FFC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textRotation="90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13" borderId="13" xfId="0" applyNumberFormat="1" applyFont="1" applyFill="1" applyBorder="1" applyAlignment="1">
      <alignment horizontal="center" vertical="center" wrapText="1"/>
    </xf>
    <xf numFmtId="0" fontId="20" fillId="13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10" borderId="1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9" fillId="13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10" borderId="13" xfId="0" applyNumberFormat="1" applyFont="1" applyFill="1" applyBorder="1" applyAlignment="1">
      <alignment horizontal="center" vertical="center" wrapText="1"/>
    </xf>
    <xf numFmtId="0" fontId="19" fillId="12" borderId="13" xfId="0" applyNumberFormat="1" applyFont="1" applyFill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right"/>
    </xf>
    <xf numFmtId="0" fontId="23" fillId="13" borderId="19" xfId="0" applyNumberFormat="1" applyFont="1" applyFill="1" applyBorder="1" applyAlignment="1">
      <alignment horizontal="center" vertical="center" wrapText="1"/>
    </xf>
    <xf numFmtId="0" fontId="19" fillId="10" borderId="20" xfId="0" applyNumberFormat="1" applyFont="1" applyFill="1" applyBorder="1" applyAlignment="1">
      <alignment vertical="center" wrapText="1"/>
    </xf>
    <xf numFmtId="0" fontId="19" fillId="0" borderId="21" xfId="0" applyNumberFormat="1" applyFont="1" applyFill="1" applyBorder="1" applyAlignment="1">
      <alignment vertical="center" wrapText="1"/>
    </xf>
    <xf numFmtId="0" fontId="19" fillId="10" borderId="21" xfId="0" applyNumberFormat="1" applyFont="1" applyFill="1" applyBorder="1" applyAlignment="1">
      <alignment vertical="center" wrapText="1"/>
    </xf>
    <xf numFmtId="1" fontId="19" fillId="13" borderId="13" xfId="0" applyNumberFormat="1" applyFont="1" applyFill="1" applyBorder="1" applyAlignment="1">
      <alignment horizontal="center" vertical="center"/>
    </xf>
    <xf numFmtId="0" fontId="55" fillId="33" borderId="22" xfId="0" applyNumberFormat="1" applyFont="1" applyFill="1" applyBorder="1" applyAlignment="1">
      <alignment horizontal="center" vertical="center" textRotation="90" wrapText="1"/>
    </xf>
    <xf numFmtId="0" fontId="25" fillId="33" borderId="12" xfId="0" applyNumberFormat="1" applyFont="1" applyFill="1" applyBorder="1" applyAlignment="1">
      <alignment horizontal="center" vertical="center" textRotation="90" wrapText="1"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0" fontId="56" fillId="19" borderId="12" xfId="0" applyNumberFormat="1" applyFont="1" applyFill="1" applyBorder="1" applyAlignment="1">
      <alignment horizontal="center" vertical="center" textRotation="90" wrapText="1"/>
    </xf>
    <xf numFmtId="0" fontId="27" fillId="15" borderId="25" xfId="0" applyNumberFormat="1" applyFont="1" applyFill="1" applyBorder="1" applyAlignment="1">
      <alignment horizontal="center" vertical="center" wrapText="1"/>
    </xf>
    <xf numFmtId="0" fontId="27" fillId="18" borderId="25" xfId="0" applyNumberFormat="1" applyFont="1" applyFill="1" applyBorder="1" applyAlignment="1">
      <alignment horizontal="center" vertical="center" wrapText="1"/>
    </xf>
    <xf numFmtId="0" fontId="28" fillId="15" borderId="25" xfId="0" applyNumberFormat="1" applyFont="1" applyFill="1" applyBorder="1" applyAlignment="1">
      <alignment horizontal="center" vertical="center" wrapText="1"/>
    </xf>
    <xf numFmtId="0" fontId="27" fillId="15" borderId="18" xfId="0" applyNumberFormat="1" applyFont="1" applyFill="1" applyBorder="1" applyAlignment="1">
      <alignment horizontal="center" vertical="center" wrapText="1"/>
    </xf>
    <xf numFmtId="164" fontId="28" fillId="15" borderId="18" xfId="0" applyNumberFormat="1" applyFont="1" applyFill="1" applyBorder="1" applyAlignment="1">
      <alignment horizontal="center" vertical="center" wrapText="1"/>
    </xf>
    <xf numFmtId="0" fontId="28" fillId="18" borderId="25" xfId="0" applyNumberFormat="1" applyFont="1" applyFill="1" applyBorder="1" applyAlignment="1">
      <alignment horizontal="center" vertical="center" wrapText="1"/>
    </xf>
    <xf numFmtId="0" fontId="27" fillId="18" borderId="18" xfId="0" applyNumberFormat="1" applyFont="1" applyFill="1" applyBorder="1" applyAlignment="1">
      <alignment horizontal="center" vertical="center" wrapText="1"/>
    </xf>
    <xf numFmtId="164" fontId="28" fillId="18" borderId="18" xfId="0" applyNumberFormat="1" applyFont="1" applyFill="1" applyBorder="1" applyAlignment="1">
      <alignment horizontal="center" vertical="center" wrapText="1"/>
    </xf>
    <xf numFmtId="164" fontId="28" fillId="18" borderId="18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/>
    </xf>
    <xf numFmtId="0" fontId="29" fillId="13" borderId="23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164" fontId="29" fillId="33" borderId="24" xfId="0" applyNumberFormat="1" applyFont="1" applyFill="1" applyBorder="1" applyAlignment="1">
      <alignment horizontal="center" vertical="center"/>
    </xf>
    <xf numFmtId="1" fontId="29" fillId="13" borderId="23" xfId="0" applyNumberFormat="1" applyFont="1" applyFill="1" applyBorder="1" applyAlignment="1">
      <alignment horizontal="center" vertical="center"/>
    </xf>
    <xf numFmtId="164" fontId="29" fillId="33" borderId="24" xfId="0" applyNumberFormat="1" applyFont="1" applyFill="1" applyBorder="1" applyAlignment="1">
      <alignment horizontal="center" vertical="center" wrapText="1"/>
    </xf>
    <xf numFmtId="0" fontId="29" fillId="10" borderId="23" xfId="0" applyNumberFormat="1" applyFont="1" applyFill="1" applyBorder="1" applyAlignment="1">
      <alignment horizontal="center" vertical="center" wrapText="1"/>
    </xf>
    <xf numFmtId="164" fontId="30" fillId="33" borderId="14" xfId="0" applyNumberFormat="1" applyFont="1" applyFill="1" applyBorder="1" applyAlignment="1">
      <alignment horizontal="center" vertical="center" wrapText="1"/>
    </xf>
    <xf numFmtId="164" fontId="29" fillId="33" borderId="24" xfId="0" applyNumberFormat="1" applyFont="1" applyFill="1" applyBorder="1" applyAlignment="1">
      <alignment horizontal="center"/>
    </xf>
    <xf numFmtId="0" fontId="29" fillId="12" borderId="23" xfId="0" applyNumberFormat="1" applyFont="1" applyFill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164" fontId="30" fillId="33" borderId="14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vertical="center" wrapText="1"/>
    </xf>
    <xf numFmtId="0" fontId="19" fillId="13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" fontId="19" fillId="13" borderId="13" xfId="0" applyNumberFormat="1" applyFont="1" applyFill="1" applyBorder="1" applyAlignment="1">
      <alignment horizontal="center" vertical="center"/>
    </xf>
    <xf numFmtId="0" fontId="19" fillId="10" borderId="13" xfId="0" applyNumberFormat="1" applyFont="1" applyFill="1" applyBorder="1" applyAlignment="1">
      <alignment horizontal="center" vertical="center" wrapText="1"/>
    </xf>
    <xf numFmtId="0" fontId="19" fillId="12" borderId="13" xfId="0" applyNumberFormat="1" applyFont="1" applyFill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4" borderId="17" xfId="0" applyNumberFormat="1" applyFont="1" applyFill="1" applyBorder="1" applyAlignment="1">
      <alignment horizontal="center" vertical="center" wrapText="1"/>
    </xf>
    <xf numFmtId="0" fontId="21" fillId="4" borderId="17" xfId="0" applyNumberFormat="1" applyFont="1" applyFill="1" applyBorder="1" applyAlignment="1">
      <alignment horizontal="center" vertical="center" wrapText="1"/>
    </xf>
    <xf numFmtId="0" fontId="21" fillId="4" borderId="17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/>
    </xf>
    <xf numFmtId="0" fontId="19" fillId="4" borderId="21" xfId="0" applyNumberFormat="1" applyFont="1" applyFill="1" applyBorder="1" applyAlignment="1">
      <alignment vertical="center" wrapText="1"/>
    </xf>
    <xf numFmtId="0" fontId="28" fillId="33" borderId="26" xfId="0" applyNumberFormat="1" applyFont="1" applyFill="1" applyBorder="1" applyAlignment="1">
      <alignment horizontal="center" vertical="center"/>
    </xf>
    <xf numFmtId="0" fontId="28" fillId="33" borderId="27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4" borderId="21" xfId="0" applyNumberFormat="1" applyFont="1" applyFill="1" applyBorder="1" applyAlignment="1">
      <alignment horizontal="center" vertical="center" wrapText="1"/>
    </xf>
    <xf numFmtId="0" fontId="18" fillId="4" borderId="28" xfId="0" applyNumberFormat="1" applyFont="1" applyFill="1" applyBorder="1" applyAlignment="1">
      <alignment horizontal="center" vertical="center" wrapText="1"/>
    </xf>
    <xf numFmtId="0" fontId="56" fillId="0" borderId="29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18" fillId="4" borderId="20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57" fillId="33" borderId="30" xfId="0" applyNumberFormat="1" applyFont="1" applyFill="1" applyBorder="1" applyAlignment="1">
      <alignment horizontal="center" vertical="center"/>
    </xf>
    <xf numFmtId="0" fontId="57" fillId="33" borderId="31" xfId="0" applyNumberFormat="1" applyFont="1" applyFill="1" applyBorder="1" applyAlignment="1">
      <alignment horizontal="center" vertical="center"/>
    </xf>
    <xf numFmtId="0" fontId="56" fillId="4" borderId="32" xfId="0" applyNumberFormat="1" applyFont="1" applyFill="1" applyBorder="1" applyAlignment="1">
      <alignment horizontal="center" vertical="center" wrapText="1"/>
    </xf>
    <xf numFmtId="0" fontId="56" fillId="4" borderId="17" xfId="0" applyNumberFormat="1" applyFont="1" applyFill="1" applyBorder="1" applyAlignment="1">
      <alignment horizontal="center" vertical="center" wrapText="1"/>
    </xf>
    <xf numFmtId="0" fontId="56" fillId="4" borderId="2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32" fillId="13" borderId="32" xfId="0" applyNumberFormat="1" applyFont="1" applyFill="1" applyBorder="1" applyAlignment="1">
      <alignment horizontal="center" vertical="center" wrapText="1"/>
    </xf>
    <xf numFmtId="0" fontId="32" fillId="13" borderId="33" xfId="0" applyNumberFormat="1" applyFont="1" applyFill="1" applyBorder="1" applyAlignment="1">
      <alignment horizontal="center" vertical="center" wrapText="1"/>
    </xf>
    <xf numFmtId="0" fontId="32" fillId="13" borderId="34" xfId="0" applyNumberFormat="1" applyFont="1" applyFill="1" applyBorder="1" applyAlignment="1">
      <alignment horizontal="center" vertical="center" wrapText="1"/>
    </xf>
    <xf numFmtId="0" fontId="58" fillId="19" borderId="32" xfId="0" applyNumberFormat="1" applyFont="1" applyFill="1" applyBorder="1" applyAlignment="1">
      <alignment horizontal="center" vertical="center" wrapText="1"/>
    </xf>
    <xf numFmtId="0" fontId="58" fillId="19" borderId="33" xfId="0" applyNumberFormat="1" applyFont="1" applyFill="1" applyBorder="1" applyAlignment="1">
      <alignment horizontal="center" vertical="center" wrapText="1"/>
    </xf>
    <xf numFmtId="0" fontId="58" fillId="19" borderId="34" xfId="0" applyNumberFormat="1" applyFont="1" applyFill="1" applyBorder="1" applyAlignment="1">
      <alignment horizontal="center" vertical="center" wrapText="1"/>
    </xf>
    <xf numFmtId="0" fontId="59" fillId="34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35" fillId="0" borderId="0" xfId="0" applyNumberFormat="1" applyFont="1" applyAlignment="1">
      <alignment horizontal="center" vertical="center"/>
    </xf>
    <xf numFmtId="0" fontId="36" fillId="35" borderId="0" xfId="0" applyNumberFormat="1" applyFont="1" applyFill="1" applyBorder="1" applyAlignment="1">
      <alignment horizontal="center" vertical="center" wrapText="1"/>
    </xf>
    <xf numFmtId="0" fontId="36" fillId="35" borderId="3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13" borderId="36" xfId="0" applyNumberFormat="1" applyFont="1" applyFill="1" applyBorder="1" applyAlignment="1">
      <alignment horizontal="center" vertical="center" wrapText="1"/>
    </xf>
    <xf numFmtId="0" fontId="19" fillId="13" borderId="28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13" borderId="15" xfId="0" applyNumberFormat="1" applyFont="1" applyFill="1" applyBorder="1" applyAlignment="1">
      <alignment horizontal="center" vertical="center" wrapText="1"/>
    </xf>
    <xf numFmtId="0" fontId="20" fillId="13" borderId="16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2" fillId="12" borderId="39" xfId="0" applyNumberFormat="1" applyFont="1" applyFill="1" applyBorder="1" applyAlignment="1">
      <alignment horizontal="center" vertical="center" wrapText="1"/>
    </xf>
    <xf numFmtId="0" fontId="22" fillId="12" borderId="40" xfId="0" applyNumberFormat="1" applyFont="1" applyFill="1" applyBorder="1" applyAlignment="1">
      <alignment horizontal="center" vertical="center" wrapText="1"/>
    </xf>
    <xf numFmtId="0" fontId="20" fillId="12" borderId="41" xfId="0" applyNumberFormat="1" applyFont="1" applyFill="1" applyBorder="1" applyAlignment="1">
      <alignment horizontal="center" vertical="center" wrapText="1"/>
    </xf>
    <xf numFmtId="0" fontId="20" fillId="12" borderId="42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37" fillId="35" borderId="0" xfId="0" applyNumberFormat="1" applyFont="1" applyFill="1" applyAlignment="1">
      <alignment horizontal="center" vertical="center" wrapText="1"/>
    </xf>
    <xf numFmtId="0" fontId="32" fillId="10" borderId="19" xfId="0" applyNumberFormat="1" applyFont="1" applyFill="1" applyBorder="1" applyAlignment="1">
      <alignment horizontal="center" vertical="center" wrapText="1"/>
    </xf>
    <xf numFmtId="0" fontId="32" fillId="10" borderId="43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43" xfId="0" applyNumberFormat="1" applyFont="1" applyFill="1" applyBorder="1" applyAlignment="1">
      <alignment horizontal="center" vertical="center" wrapText="1"/>
    </xf>
    <xf numFmtId="0" fontId="38" fillId="12" borderId="19" xfId="0" applyNumberFormat="1" applyFont="1" applyFill="1" applyBorder="1" applyAlignment="1">
      <alignment horizontal="center" vertical="center" wrapText="1"/>
    </xf>
    <xf numFmtId="0" fontId="38" fillId="12" borderId="43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38" fillId="0" borderId="43" xfId="0" applyNumberFormat="1" applyFont="1" applyFill="1" applyBorder="1" applyAlignment="1">
      <alignment horizontal="center" vertical="center" wrapText="1"/>
    </xf>
    <xf numFmtId="0" fontId="32" fillId="13" borderId="19" xfId="0" applyNumberFormat="1" applyFont="1" applyFill="1" applyBorder="1" applyAlignment="1">
      <alignment horizontal="center" vertical="center" wrapText="1"/>
    </xf>
    <xf numFmtId="0" fontId="32" fillId="13" borderId="4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defaultGridColor="0" zoomScale="80" zoomScaleNormal="80" colorId="22" workbookViewId="0" topLeftCell="A1">
      <selection activeCell="W3" sqref="W3"/>
    </sheetView>
  </sheetViews>
  <sheetFormatPr defaultColWidth="9.140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256" width="8.8515625" style="1" customWidth="1"/>
  </cols>
  <sheetData>
    <row r="1" spans="3:19" ht="24" customHeight="1">
      <c r="C1" s="111" t="s">
        <v>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3" spans="1:20" ht="36" customHeight="1">
      <c r="A3" s="112" t="s">
        <v>52</v>
      </c>
      <c r="B3" s="114" t="s">
        <v>54</v>
      </c>
      <c r="C3" s="116" t="s">
        <v>6</v>
      </c>
      <c r="D3" s="117"/>
      <c r="E3" s="118" t="s">
        <v>4</v>
      </c>
      <c r="F3" s="119"/>
      <c r="G3" s="120" t="s">
        <v>59</v>
      </c>
      <c r="H3" s="121"/>
      <c r="I3" s="121"/>
      <c r="J3" s="121"/>
      <c r="K3" s="121"/>
      <c r="L3" s="121"/>
      <c r="M3" s="121"/>
      <c r="N3" s="121"/>
      <c r="O3" s="121"/>
      <c r="P3" s="122"/>
      <c r="Q3" s="123" t="s">
        <v>33</v>
      </c>
      <c r="R3" s="125" t="s">
        <v>66</v>
      </c>
      <c r="S3" s="127" t="s">
        <v>5</v>
      </c>
      <c r="T3" s="128"/>
    </row>
    <row r="4" spans="1:20" ht="39">
      <c r="A4" s="113"/>
      <c r="B4" s="115"/>
      <c r="C4" s="9" t="s">
        <v>62</v>
      </c>
      <c r="D4" s="10" t="s">
        <v>66</v>
      </c>
      <c r="E4" s="11" t="s">
        <v>62</v>
      </c>
      <c r="F4" s="12" t="s">
        <v>66</v>
      </c>
      <c r="G4" s="13" t="s">
        <v>25</v>
      </c>
      <c r="H4" s="14" t="s">
        <v>66</v>
      </c>
      <c r="I4" s="15" t="s">
        <v>63</v>
      </c>
      <c r="J4" s="16" t="s">
        <v>66</v>
      </c>
      <c r="K4" s="13" t="s">
        <v>45</v>
      </c>
      <c r="L4" s="14" t="s">
        <v>66</v>
      </c>
      <c r="M4" s="15" t="s">
        <v>20</v>
      </c>
      <c r="N4" s="16" t="s">
        <v>66</v>
      </c>
      <c r="O4" s="13" t="s">
        <v>19</v>
      </c>
      <c r="P4" s="14" t="s">
        <v>66</v>
      </c>
      <c r="Q4" s="124"/>
      <c r="R4" s="126"/>
      <c r="S4" s="17" t="s">
        <v>62</v>
      </c>
      <c r="T4" s="18" t="s">
        <v>66</v>
      </c>
    </row>
    <row r="5" spans="1:20" s="20" customFormat="1" ht="15.75">
      <c r="A5" s="19">
        <v>1</v>
      </c>
      <c r="B5" s="27">
        <v>2</v>
      </c>
      <c r="C5" s="132">
        <v>3</v>
      </c>
      <c r="D5" s="133"/>
      <c r="E5" s="138">
        <v>4</v>
      </c>
      <c r="F5" s="139"/>
      <c r="G5" s="132">
        <v>5</v>
      </c>
      <c r="H5" s="133"/>
      <c r="I5" s="130">
        <v>6</v>
      </c>
      <c r="J5" s="131"/>
      <c r="K5" s="132">
        <v>7</v>
      </c>
      <c r="L5" s="133"/>
      <c r="M5" s="130">
        <v>8</v>
      </c>
      <c r="N5" s="131"/>
      <c r="O5" s="132">
        <v>9</v>
      </c>
      <c r="P5" s="133"/>
      <c r="Q5" s="134">
        <v>10</v>
      </c>
      <c r="R5" s="135"/>
      <c r="S5" s="136">
        <v>11</v>
      </c>
      <c r="T5" s="137"/>
    </row>
    <row r="6" spans="1:23" ht="14.25" customHeight="1">
      <c r="A6" s="28" t="s">
        <v>46</v>
      </c>
      <c r="B6" s="21">
        <v>17</v>
      </c>
      <c r="C6" s="22"/>
      <c r="D6" s="50">
        <f>(C6*100)/B6</f>
        <v>0</v>
      </c>
      <c r="E6" s="31"/>
      <c r="F6" s="50">
        <f>E6*100/B6</f>
        <v>0</v>
      </c>
      <c r="G6" s="22"/>
      <c r="H6" s="51" t="e">
        <f>G6*100/E6</f>
        <v>#DIV/0!</v>
      </c>
      <c r="I6" s="23"/>
      <c r="J6" s="51" t="e">
        <f>I6*100/E6</f>
        <v>#DIV/0!</v>
      </c>
      <c r="K6" s="22"/>
      <c r="L6" s="51" t="e">
        <f>K6*100/E6</f>
        <v>#DIV/0!</v>
      </c>
      <c r="M6" s="23"/>
      <c r="N6" s="51" t="e">
        <f>M6*100/E6</f>
        <v>#DIV/0!</v>
      </c>
      <c r="O6" s="22"/>
      <c r="P6" s="52" t="e">
        <f>O6*100/E6</f>
        <v>#DIV/0!</v>
      </c>
      <c r="Q6" s="24"/>
      <c r="R6" s="52" t="e">
        <f>Q6*100/E6</f>
        <v>#DIV/0!</v>
      </c>
      <c r="S6" s="25"/>
      <c r="T6" s="52">
        <f>S6*100/B6</f>
        <v>0</v>
      </c>
      <c r="V6" s="73">
        <f>C6+E6+S6</f>
        <v>0</v>
      </c>
      <c r="W6" s="73">
        <f>(G6+I6+K6+M6+O6)-E6</f>
        <v>0</v>
      </c>
    </row>
    <row r="7" spans="1:23" ht="14.25" customHeight="1">
      <c r="A7" s="29" t="s">
        <v>47</v>
      </c>
      <c r="B7" s="21">
        <v>20</v>
      </c>
      <c r="C7" s="22"/>
      <c r="D7" s="50">
        <f aca="true" t="shared" si="0" ref="D7:D23">(C7*100)/B7</f>
        <v>0</v>
      </c>
      <c r="E7" s="31"/>
      <c r="F7" s="50">
        <f aca="true" t="shared" si="1" ref="F7:F23">E7*100/B7</f>
        <v>0</v>
      </c>
      <c r="G7" s="22"/>
      <c r="H7" s="51" t="e">
        <f aca="true" t="shared" si="2" ref="H7:H24">G7*100/E7</f>
        <v>#DIV/0!</v>
      </c>
      <c r="I7" s="23"/>
      <c r="J7" s="51" t="e">
        <f aca="true" t="shared" si="3" ref="J7:J23">I7*100/E7</f>
        <v>#DIV/0!</v>
      </c>
      <c r="K7" s="22"/>
      <c r="L7" s="51" t="e">
        <f aca="true" t="shared" si="4" ref="L7:L23">K7*100/E7</f>
        <v>#DIV/0!</v>
      </c>
      <c r="M7" s="23"/>
      <c r="N7" s="51" t="e">
        <f aca="true" t="shared" si="5" ref="N7:N23">M7*100/E7</f>
        <v>#DIV/0!</v>
      </c>
      <c r="O7" s="22"/>
      <c r="P7" s="52" t="e">
        <f aca="true" t="shared" si="6" ref="P7:P23">O7*100/E7</f>
        <v>#DIV/0!</v>
      </c>
      <c r="Q7" s="24"/>
      <c r="R7" s="52" t="e">
        <f aca="true" t="shared" si="7" ref="R7:R23">Q7*100/E7</f>
        <v>#DIV/0!</v>
      </c>
      <c r="S7" s="25"/>
      <c r="T7" s="52">
        <f aca="true" t="shared" si="8" ref="T7:T23">S7*100/B7</f>
        <v>0</v>
      </c>
      <c r="V7" s="73">
        <f aca="true" t="shared" si="9" ref="V7:V24">C7+E7+S7</f>
        <v>0</v>
      </c>
      <c r="W7" s="73">
        <f aca="true" t="shared" si="10" ref="W7:W24">(G7+I7+K7+M7+O7)-E7</f>
        <v>0</v>
      </c>
    </row>
    <row r="8" spans="1:23" ht="14.25" customHeight="1">
      <c r="A8" s="30" t="s">
        <v>37</v>
      </c>
      <c r="B8" s="21">
        <v>15</v>
      </c>
      <c r="C8" s="22"/>
      <c r="D8" s="50">
        <f t="shared" si="0"/>
        <v>0</v>
      </c>
      <c r="E8" s="31"/>
      <c r="F8" s="50">
        <f t="shared" si="1"/>
        <v>0</v>
      </c>
      <c r="G8" s="22"/>
      <c r="H8" s="51" t="e">
        <f t="shared" si="2"/>
        <v>#DIV/0!</v>
      </c>
      <c r="I8" s="23"/>
      <c r="J8" s="51" t="e">
        <f t="shared" si="3"/>
        <v>#DIV/0!</v>
      </c>
      <c r="K8" s="22"/>
      <c r="L8" s="51" t="e">
        <f t="shared" si="4"/>
        <v>#DIV/0!</v>
      </c>
      <c r="M8" s="23"/>
      <c r="N8" s="51" t="e">
        <f t="shared" si="5"/>
        <v>#DIV/0!</v>
      </c>
      <c r="O8" s="22"/>
      <c r="P8" s="52" t="e">
        <f t="shared" si="6"/>
        <v>#DIV/0!</v>
      </c>
      <c r="Q8" s="24"/>
      <c r="R8" s="52" t="e">
        <f t="shared" si="7"/>
        <v>#DIV/0!</v>
      </c>
      <c r="S8" s="25"/>
      <c r="T8" s="52">
        <f t="shared" si="8"/>
        <v>0</v>
      </c>
      <c r="V8" s="73">
        <f t="shared" si="9"/>
        <v>0</v>
      </c>
      <c r="W8" s="73">
        <f t="shared" si="10"/>
        <v>0</v>
      </c>
    </row>
    <row r="9" spans="1:23" ht="14.25" customHeight="1">
      <c r="A9" s="29" t="s">
        <v>34</v>
      </c>
      <c r="B9" s="21">
        <v>13</v>
      </c>
      <c r="C9" s="22"/>
      <c r="D9" s="50">
        <f t="shared" si="0"/>
        <v>0</v>
      </c>
      <c r="E9" s="31"/>
      <c r="F9" s="50">
        <f t="shared" si="1"/>
        <v>0</v>
      </c>
      <c r="G9" s="22"/>
      <c r="H9" s="51" t="e">
        <f t="shared" si="2"/>
        <v>#DIV/0!</v>
      </c>
      <c r="I9" s="23"/>
      <c r="J9" s="51" t="e">
        <f t="shared" si="3"/>
        <v>#DIV/0!</v>
      </c>
      <c r="K9" s="22"/>
      <c r="L9" s="51" t="e">
        <f t="shared" si="4"/>
        <v>#DIV/0!</v>
      </c>
      <c r="M9" s="23"/>
      <c r="N9" s="51" t="e">
        <f t="shared" si="5"/>
        <v>#DIV/0!</v>
      </c>
      <c r="O9" s="22"/>
      <c r="P9" s="52" t="e">
        <f t="shared" si="6"/>
        <v>#DIV/0!</v>
      </c>
      <c r="Q9" s="24"/>
      <c r="R9" s="52" t="e">
        <f t="shared" si="7"/>
        <v>#DIV/0!</v>
      </c>
      <c r="S9" s="25"/>
      <c r="T9" s="52">
        <f t="shared" si="8"/>
        <v>0</v>
      </c>
      <c r="V9" s="73">
        <f t="shared" si="9"/>
        <v>0</v>
      </c>
      <c r="W9" s="73">
        <f t="shared" si="10"/>
        <v>0</v>
      </c>
    </row>
    <row r="10" spans="1:23" ht="14.25" customHeight="1">
      <c r="A10" s="30" t="s">
        <v>42</v>
      </c>
      <c r="B10" s="21">
        <v>22</v>
      </c>
      <c r="C10" s="22"/>
      <c r="D10" s="50">
        <f t="shared" si="0"/>
        <v>0</v>
      </c>
      <c r="E10" s="31"/>
      <c r="F10" s="50">
        <f t="shared" si="1"/>
        <v>0</v>
      </c>
      <c r="G10" s="22"/>
      <c r="H10" s="51" t="e">
        <f t="shared" si="2"/>
        <v>#DIV/0!</v>
      </c>
      <c r="I10" s="23"/>
      <c r="J10" s="51" t="e">
        <f t="shared" si="3"/>
        <v>#DIV/0!</v>
      </c>
      <c r="K10" s="22"/>
      <c r="L10" s="51" t="e">
        <f t="shared" si="4"/>
        <v>#DIV/0!</v>
      </c>
      <c r="M10" s="23"/>
      <c r="N10" s="51" t="e">
        <f t="shared" si="5"/>
        <v>#DIV/0!</v>
      </c>
      <c r="O10" s="22"/>
      <c r="P10" s="52" t="e">
        <f t="shared" si="6"/>
        <v>#DIV/0!</v>
      </c>
      <c r="Q10" s="24"/>
      <c r="R10" s="52" t="e">
        <f t="shared" si="7"/>
        <v>#DIV/0!</v>
      </c>
      <c r="S10" s="25"/>
      <c r="T10" s="52">
        <f t="shared" si="8"/>
        <v>0</v>
      </c>
      <c r="V10" s="73">
        <f t="shared" si="9"/>
        <v>0</v>
      </c>
      <c r="W10" s="73">
        <f t="shared" si="10"/>
        <v>0</v>
      </c>
    </row>
    <row r="11" spans="1:23" ht="14.25" customHeight="1">
      <c r="A11" s="29" t="s">
        <v>36</v>
      </c>
      <c r="B11" s="21">
        <v>28</v>
      </c>
      <c r="C11" s="142">
        <v>11</v>
      </c>
      <c r="D11" s="50">
        <f t="shared" si="0"/>
        <v>39.285714285714285</v>
      </c>
      <c r="E11" s="31">
        <v>17</v>
      </c>
      <c r="F11" s="50">
        <f t="shared" si="1"/>
        <v>60.714285714285715</v>
      </c>
      <c r="G11" s="142">
        <v>2</v>
      </c>
      <c r="H11" s="51">
        <f t="shared" si="2"/>
        <v>11.764705882352942</v>
      </c>
      <c r="I11" s="143">
        <v>9</v>
      </c>
      <c r="J11" s="51">
        <f t="shared" si="3"/>
        <v>52.94117647058823</v>
      </c>
      <c r="K11" s="142">
        <v>3</v>
      </c>
      <c r="L11" s="51">
        <f t="shared" si="4"/>
        <v>17.647058823529413</v>
      </c>
      <c r="M11" s="143">
        <v>2</v>
      </c>
      <c r="N11" s="51">
        <f t="shared" si="5"/>
        <v>11.764705882352942</v>
      </c>
      <c r="O11" s="142">
        <v>1</v>
      </c>
      <c r="P11" s="52">
        <f t="shared" si="6"/>
        <v>5.882352941176471</v>
      </c>
      <c r="Q11" s="144">
        <v>7</v>
      </c>
      <c r="R11" s="52">
        <f t="shared" si="7"/>
        <v>41.1764705882353</v>
      </c>
      <c r="S11" s="25"/>
      <c r="T11" s="52">
        <f t="shared" si="8"/>
        <v>0</v>
      </c>
      <c r="V11" s="73">
        <f t="shared" si="9"/>
        <v>28</v>
      </c>
      <c r="W11" s="73">
        <f t="shared" si="10"/>
        <v>0</v>
      </c>
    </row>
    <row r="12" spans="1:23" ht="14.25" customHeight="1">
      <c r="A12" s="30" t="s">
        <v>41</v>
      </c>
      <c r="B12" s="21">
        <v>32</v>
      </c>
      <c r="C12" s="22"/>
      <c r="D12" s="50">
        <f t="shared" si="0"/>
        <v>0</v>
      </c>
      <c r="E12" s="31"/>
      <c r="F12" s="50">
        <f t="shared" si="1"/>
        <v>0</v>
      </c>
      <c r="G12" s="22"/>
      <c r="H12" s="51" t="e">
        <f t="shared" si="2"/>
        <v>#DIV/0!</v>
      </c>
      <c r="I12" s="23"/>
      <c r="J12" s="51" t="e">
        <f t="shared" si="3"/>
        <v>#DIV/0!</v>
      </c>
      <c r="K12" s="22"/>
      <c r="L12" s="51" t="e">
        <f t="shared" si="4"/>
        <v>#DIV/0!</v>
      </c>
      <c r="M12" s="23"/>
      <c r="N12" s="51" t="e">
        <f t="shared" si="5"/>
        <v>#DIV/0!</v>
      </c>
      <c r="O12" s="22"/>
      <c r="P12" s="52" t="e">
        <f t="shared" si="6"/>
        <v>#DIV/0!</v>
      </c>
      <c r="Q12" s="24"/>
      <c r="R12" s="52" t="e">
        <f t="shared" si="7"/>
        <v>#DIV/0!</v>
      </c>
      <c r="S12" s="25"/>
      <c r="T12" s="52">
        <f t="shared" si="8"/>
        <v>0</v>
      </c>
      <c r="V12" s="73">
        <f t="shared" si="9"/>
        <v>0</v>
      </c>
      <c r="W12" s="73">
        <f t="shared" si="10"/>
        <v>0</v>
      </c>
    </row>
    <row r="13" spans="1:23" ht="14.25" customHeight="1">
      <c r="A13" s="29" t="s">
        <v>43</v>
      </c>
      <c r="B13" s="21">
        <v>17</v>
      </c>
      <c r="C13" s="22"/>
      <c r="D13" s="50">
        <f t="shared" si="0"/>
        <v>0</v>
      </c>
      <c r="E13" s="31"/>
      <c r="F13" s="50">
        <f t="shared" si="1"/>
        <v>0</v>
      </c>
      <c r="G13" s="22"/>
      <c r="H13" s="51" t="e">
        <f t="shared" si="2"/>
        <v>#DIV/0!</v>
      </c>
      <c r="I13" s="23"/>
      <c r="J13" s="51" t="e">
        <f t="shared" si="3"/>
        <v>#DIV/0!</v>
      </c>
      <c r="K13" s="22"/>
      <c r="L13" s="51" t="e">
        <f t="shared" si="4"/>
        <v>#DIV/0!</v>
      </c>
      <c r="M13" s="23"/>
      <c r="N13" s="51" t="e">
        <f t="shared" si="5"/>
        <v>#DIV/0!</v>
      </c>
      <c r="O13" s="22"/>
      <c r="P13" s="52" t="e">
        <f t="shared" si="6"/>
        <v>#DIV/0!</v>
      </c>
      <c r="Q13" s="24"/>
      <c r="R13" s="52" t="e">
        <f t="shared" si="7"/>
        <v>#DIV/0!</v>
      </c>
      <c r="S13" s="25"/>
      <c r="T13" s="52">
        <f t="shared" si="8"/>
        <v>0</v>
      </c>
      <c r="V13" s="73">
        <f t="shared" si="9"/>
        <v>0</v>
      </c>
      <c r="W13" s="73">
        <f t="shared" si="10"/>
        <v>0</v>
      </c>
    </row>
    <row r="14" spans="1:23" ht="14.25" customHeight="1">
      <c r="A14" s="30" t="s">
        <v>49</v>
      </c>
      <c r="B14" s="21">
        <v>22</v>
      </c>
      <c r="C14" s="22"/>
      <c r="D14" s="50">
        <f t="shared" si="0"/>
        <v>0</v>
      </c>
      <c r="E14" s="31"/>
      <c r="F14" s="50">
        <f t="shared" si="1"/>
        <v>0</v>
      </c>
      <c r="G14" s="22"/>
      <c r="H14" s="51" t="e">
        <f t="shared" si="2"/>
        <v>#DIV/0!</v>
      </c>
      <c r="I14" s="23"/>
      <c r="J14" s="51" t="e">
        <f t="shared" si="3"/>
        <v>#DIV/0!</v>
      </c>
      <c r="K14" s="22"/>
      <c r="L14" s="51" t="e">
        <f t="shared" si="4"/>
        <v>#DIV/0!</v>
      </c>
      <c r="M14" s="23"/>
      <c r="N14" s="51" t="e">
        <f t="shared" si="5"/>
        <v>#DIV/0!</v>
      </c>
      <c r="O14" s="22"/>
      <c r="P14" s="52" t="e">
        <f t="shared" si="6"/>
        <v>#DIV/0!</v>
      </c>
      <c r="Q14" s="24"/>
      <c r="R14" s="52" t="e">
        <f t="shared" si="7"/>
        <v>#DIV/0!</v>
      </c>
      <c r="S14" s="25"/>
      <c r="T14" s="52">
        <f t="shared" si="8"/>
        <v>0</v>
      </c>
      <c r="V14" s="73">
        <f t="shared" si="9"/>
        <v>0</v>
      </c>
      <c r="W14" s="73">
        <f t="shared" si="10"/>
        <v>0</v>
      </c>
    </row>
    <row r="15" spans="1:23" s="71" customFormat="1" ht="14.25" customHeight="1">
      <c r="A15" s="64" t="s">
        <v>38</v>
      </c>
      <c r="B15" s="65">
        <v>58</v>
      </c>
      <c r="C15" s="66"/>
      <c r="D15" s="50">
        <f t="shared" si="0"/>
        <v>0</v>
      </c>
      <c r="E15" s="67"/>
      <c r="F15" s="50">
        <f t="shared" si="1"/>
        <v>0</v>
      </c>
      <c r="G15" s="66"/>
      <c r="H15" s="51" t="e">
        <f t="shared" si="2"/>
        <v>#DIV/0!</v>
      </c>
      <c r="I15" s="68"/>
      <c r="J15" s="51" t="e">
        <f t="shared" si="3"/>
        <v>#DIV/0!</v>
      </c>
      <c r="K15" s="66"/>
      <c r="L15" s="51" t="e">
        <f t="shared" si="4"/>
        <v>#DIV/0!</v>
      </c>
      <c r="M15" s="68"/>
      <c r="N15" s="51" t="e">
        <f t="shared" si="5"/>
        <v>#DIV/0!</v>
      </c>
      <c r="O15" s="66"/>
      <c r="P15" s="52" t="e">
        <f t="shared" si="6"/>
        <v>#DIV/0!</v>
      </c>
      <c r="Q15" s="69"/>
      <c r="R15" s="52" t="e">
        <f t="shared" si="7"/>
        <v>#DIV/0!</v>
      </c>
      <c r="S15" s="70"/>
      <c r="T15" s="52">
        <f t="shared" si="8"/>
        <v>0</v>
      </c>
      <c r="V15" s="73">
        <f t="shared" si="9"/>
        <v>0</v>
      </c>
      <c r="W15" s="73">
        <f t="shared" si="10"/>
        <v>0</v>
      </c>
    </row>
    <row r="16" spans="1:23" ht="14.25" customHeight="1">
      <c r="A16" s="30" t="s">
        <v>11</v>
      </c>
      <c r="B16" s="21">
        <v>68</v>
      </c>
      <c r="C16" s="22"/>
      <c r="D16" s="50">
        <f t="shared" si="0"/>
        <v>0</v>
      </c>
      <c r="E16" s="31"/>
      <c r="F16" s="50">
        <f t="shared" si="1"/>
        <v>0</v>
      </c>
      <c r="G16" s="22"/>
      <c r="H16" s="51" t="e">
        <f t="shared" si="2"/>
        <v>#DIV/0!</v>
      </c>
      <c r="I16" s="23"/>
      <c r="J16" s="51" t="e">
        <f t="shared" si="3"/>
        <v>#DIV/0!</v>
      </c>
      <c r="K16" s="22"/>
      <c r="L16" s="51" t="e">
        <f t="shared" si="4"/>
        <v>#DIV/0!</v>
      </c>
      <c r="M16" s="23"/>
      <c r="N16" s="51" t="e">
        <f t="shared" si="5"/>
        <v>#DIV/0!</v>
      </c>
      <c r="O16" s="22"/>
      <c r="P16" s="52" t="e">
        <f t="shared" si="6"/>
        <v>#DIV/0!</v>
      </c>
      <c r="Q16" s="24"/>
      <c r="R16" s="52" t="e">
        <f t="shared" si="7"/>
        <v>#DIV/0!</v>
      </c>
      <c r="S16" s="25"/>
      <c r="T16" s="52">
        <f t="shared" si="8"/>
        <v>0</v>
      </c>
      <c r="V16" s="73">
        <f t="shared" si="9"/>
        <v>0</v>
      </c>
      <c r="W16" s="73">
        <f t="shared" si="10"/>
        <v>0</v>
      </c>
    </row>
    <row r="17" spans="1:23" ht="14.25" customHeight="1">
      <c r="A17" s="29" t="s">
        <v>40</v>
      </c>
      <c r="B17" s="21">
        <v>28</v>
      </c>
      <c r="C17" s="22"/>
      <c r="D17" s="50">
        <f t="shared" si="0"/>
        <v>0</v>
      </c>
      <c r="E17" s="31"/>
      <c r="F17" s="50">
        <f t="shared" si="1"/>
        <v>0</v>
      </c>
      <c r="G17" s="22"/>
      <c r="H17" s="51" t="e">
        <f t="shared" si="2"/>
        <v>#DIV/0!</v>
      </c>
      <c r="I17" s="23"/>
      <c r="J17" s="51" t="e">
        <f t="shared" si="3"/>
        <v>#DIV/0!</v>
      </c>
      <c r="K17" s="22"/>
      <c r="L17" s="51" t="e">
        <f t="shared" si="4"/>
        <v>#DIV/0!</v>
      </c>
      <c r="M17" s="23"/>
      <c r="N17" s="51" t="e">
        <f t="shared" si="5"/>
        <v>#DIV/0!</v>
      </c>
      <c r="O17" s="22"/>
      <c r="P17" s="52" t="e">
        <f t="shared" si="6"/>
        <v>#DIV/0!</v>
      </c>
      <c r="Q17" s="24"/>
      <c r="R17" s="52" t="e">
        <f t="shared" si="7"/>
        <v>#DIV/0!</v>
      </c>
      <c r="S17" s="25"/>
      <c r="T17" s="52">
        <f t="shared" si="8"/>
        <v>0</v>
      </c>
      <c r="V17" s="73">
        <f t="shared" si="9"/>
        <v>0</v>
      </c>
      <c r="W17" s="73">
        <f t="shared" si="10"/>
        <v>0</v>
      </c>
    </row>
    <row r="18" spans="1:23" ht="14.25" customHeight="1">
      <c r="A18" s="30" t="s">
        <v>70</v>
      </c>
      <c r="B18" s="21">
        <v>25</v>
      </c>
      <c r="C18" s="22"/>
      <c r="D18" s="50">
        <f t="shared" si="0"/>
        <v>0</v>
      </c>
      <c r="E18" s="31"/>
      <c r="F18" s="50">
        <f t="shared" si="1"/>
        <v>0</v>
      </c>
      <c r="G18" s="22"/>
      <c r="H18" s="51" t="e">
        <f t="shared" si="2"/>
        <v>#DIV/0!</v>
      </c>
      <c r="I18" s="23"/>
      <c r="J18" s="51" t="e">
        <f t="shared" si="3"/>
        <v>#DIV/0!</v>
      </c>
      <c r="K18" s="22"/>
      <c r="L18" s="51" t="e">
        <f t="shared" si="4"/>
        <v>#DIV/0!</v>
      </c>
      <c r="M18" s="23"/>
      <c r="N18" s="51" t="e">
        <f t="shared" si="5"/>
        <v>#DIV/0!</v>
      </c>
      <c r="O18" s="22"/>
      <c r="P18" s="52" t="e">
        <f t="shared" si="6"/>
        <v>#DIV/0!</v>
      </c>
      <c r="Q18" s="24"/>
      <c r="R18" s="52" t="e">
        <f t="shared" si="7"/>
        <v>#DIV/0!</v>
      </c>
      <c r="S18" s="25"/>
      <c r="T18" s="52">
        <f t="shared" si="8"/>
        <v>0</v>
      </c>
      <c r="V18" s="73">
        <f t="shared" si="9"/>
        <v>0</v>
      </c>
      <c r="W18" s="73">
        <f t="shared" si="10"/>
        <v>0</v>
      </c>
    </row>
    <row r="19" spans="1:23" ht="14.25" customHeight="1">
      <c r="A19" s="29" t="s">
        <v>50</v>
      </c>
      <c r="B19" s="21">
        <v>28</v>
      </c>
      <c r="C19" s="22"/>
      <c r="D19" s="50">
        <f t="shared" si="0"/>
        <v>0</v>
      </c>
      <c r="E19" s="31"/>
      <c r="F19" s="50">
        <f t="shared" si="1"/>
        <v>0</v>
      </c>
      <c r="G19" s="22"/>
      <c r="H19" s="51" t="e">
        <f t="shared" si="2"/>
        <v>#DIV/0!</v>
      </c>
      <c r="I19" s="23"/>
      <c r="J19" s="51" t="e">
        <f t="shared" si="3"/>
        <v>#DIV/0!</v>
      </c>
      <c r="K19" s="22"/>
      <c r="L19" s="51" t="e">
        <f t="shared" si="4"/>
        <v>#DIV/0!</v>
      </c>
      <c r="M19" s="23"/>
      <c r="N19" s="51" t="e">
        <f t="shared" si="5"/>
        <v>#DIV/0!</v>
      </c>
      <c r="O19" s="22"/>
      <c r="P19" s="52" t="e">
        <f t="shared" si="6"/>
        <v>#DIV/0!</v>
      </c>
      <c r="Q19" s="24"/>
      <c r="R19" s="52" t="e">
        <f t="shared" si="7"/>
        <v>#DIV/0!</v>
      </c>
      <c r="S19" s="25"/>
      <c r="T19" s="52">
        <f t="shared" si="8"/>
        <v>0</v>
      </c>
      <c r="V19" s="73">
        <f t="shared" si="9"/>
        <v>0</v>
      </c>
      <c r="W19" s="73">
        <f t="shared" si="10"/>
        <v>0</v>
      </c>
    </row>
    <row r="20" spans="1:23" ht="14.25" customHeight="1">
      <c r="A20" s="30" t="s">
        <v>48</v>
      </c>
      <c r="B20" s="21">
        <v>30</v>
      </c>
      <c r="C20" s="22"/>
      <c r="D20" s="50">
        <f t="shared" si="0"/>
        <v>0</v>
      </c>
      <c r="E20" s="31"/>
      <c r="F20" s="50">
        <f t="shared" si="1"/>
        <v>0</v>
      </c>
      <c r="G20" s="22"/>
      <c r="H20" s="51" t="e">
        <f t="shared" si="2"/>
        <v>#DIV/0!</v>
      </c>
      <c r="I20" s="23"/>
      <c r="J20" s="51" t="e">
        <f t="shared" si="3"/>
        <v>#DIV/0!</v>
      </c>
      <c r="K20" s="22"/>
      <c r="L20" s="51" t="e">
        <f t="shared" si="4"/>
        <v>#DIV/0!</v>
      </c>
      <c r="M20" s="23"/>
      <c r="N20" s="51" t="e">
        <f>M20*100/E20</f>
        <v>#DIV/0!</v>
      </c>
      <c r="O20" s="22"/>
      <c r="P20" s="52" t="e">
        <f t="shared" si="6"/>
        <v>#DIV/0!</v>
      </c>
      <c r="Q20" s="24"/>
      <c r="R20" s="52" t="e">
        <f t="shared" si="7"/>
        <v>#DIV/0!</v>
      </c>
      <c r="S20" s="25"/>
      <c r="T20" s="52">
        <f t="shared" si="8"/>
        <v>0</v>
      </c>
      <c r="V20" s="73">
        <f t="shared" si="9"/>
        <v>0</v>
      </c>
      <c r="W20" s="73">
        <f t="shared" si="10"/>
        <v>0</v>
      </c>
    </row>
    <row r="21" spans="1:23" ht="14.25" customHeight="1">
      <c r="A21" s="29" t="s">
        <v>14</v>
      </c>
      <c r="B21" s="21">
        <v>41</v>
      </c>
      <c r="C21" s="22"/>
      <c r="D21" s="50">
        <f t="shared" si="0"/>
        <v>0</v>
      </c>
      <c r="E21" s="31"/>
      <c r="F21" s="50">
        <f t="shared" si="1"/>
        <v>0</v>
      </c>
      <c r="G21" s="22"/>
      <c r="H21" s="51" t="e">
        <f t="shared" si="2"/>
        <v>#DIV/0!</v>
      </c>
      <c r="I21" s="23"/>
      <c r="J21" s="51" t="e">
        <f t="shared" si="3"/>
        <v>#DIV/0!</v>
      </c>
      <c r="K21" s="22"/>
      <c r="L21" s="51" t="e">
        <f t="shared" si="4"/>
        <v>#DIV/0!</v>
      </c>
      <c r="M21" s="23"/>
      <c r="N21" s="51" t="e">
        <f t="shared" si="5"/>
        <v>#DIV/0!</v>
      </c>
      <c r="O21" s="22"/>
      <c r="P21" s="52" t="e">
        <f t="shared" si="6"/>
        <v>#DIV/0!</v>
      </c>
      <c r="Q21" s="24"/>
      <c r="R21" s="52" t="e">
        <f t="shared" si="7"/>
        <v>#DIV/0!</v>
      </c>
      <c r="S21" s="25"/>
      <c r="T21" s="52">
        <f t="shared" si="8"/>
        <v>0</v>
      </c>
      <c r="V21" s="73">
        <f t="shared" si="9"/>
        <v>0</v>
      </c>
      <c r="W21" s="73">
        <f t="shared" si="10"/>
        <v>0</v>
      </c>
    </row>
    <row r="22" spans="1:23" ht="14.25" customHeight="1">
      <c r="A22" s="30" t="s">
        <v>15</v>
      </c>
      <c r="B22" s="21">
        <v>49</v>
      </c>
      <c r="C22" s="22"/>
      <c r="D22" s="50">
        <f t="shared" si="0"/>
        <v>0</v>
      </c>
      <c r="E22" s="31"/>
      <c r="F22" s="50">
        <f t="shared" si="1"/>
        <v>0</v>
      </c>
      <c r="G22" s="22"/>
      <c r="H22" s="51" t="e">
        <f t="shared" si="2"/>
        <v>#DIV/0!</v>
      </c>
      <c r="I22" s="23"/>
      <c r="J22" s="51" t="e">
        <f t="shared" si="3"/>
        <v>#DIV/0!</v>
      </c>
      <c r="K22" s="22"/>
      <c r="L22" s="51" t="e">
        <f t="shared" si="4"/>
        <v>#DIV/0!</v>
      </c>
      <c r="M22" s="23"/>
      <c r="N22" s="51" t="e">
        <f t="shared" si="5"/>
        <v>#DIV/0!</v>
      </c>
      <c r="O22" s="22"/>
      <c r="P22" s="52" t="e">
        <f t="shared" si="6"/>
        <v>#DIV/0!</v>
      </c>
      <c r="Q22" s="24"/>
      <c r="R22" s="52" t="e">
        <f t="shared" si="7"/>
        <v>#DIV/0!</v>
      </c>
      <c r="S22" s="25"/>
      <c r="T22" s="52">
        <f t="shared" si="8"/>
        <v>0</v>
      </c>
      <c r="V22" s="73">
        <f t="shared" si="9"/>
        <v>0</v>
      </c>
      <c r="W22" s="73">
        <f t="shared" si="10"/>
        <v>0</v>
      </c>
    </row>
    <row r="23" spans="1:23" ht="14.25" customHeight="1">
      <c r="A23" s="29" t="s">
        <v>17</v>
      </c>
      <c r="B23" s="21">
        <v>24</v>
      </c>
      <c r="C23" s="22"/>
      <c r="D23" s="50">
        <f t="shared" si="0"/>
        <v>0</v>
      </c>
      <c r="E23" s="31"/>
      <c r="F23" s="50">
        <f t="shared" si="1"/>
        <v>0</v>
      </c>
      <c r="G23" s="22"/>
      <c r="H23" s="51" t="e">
        <f t="shared" si="2"/>
        <v>#DIV/0!</v>
      </c>
      <c r="I23" s="23"/>
      <c r="J23" s="51" t="e">
        <f t="shared" si="3"/>
        <v>#DIV/0!</v>
      </c>
      <c r="K23" s="22"/>
      <c r="L23" s="51" t="e">
        <f t="shared" si="4"/>
        <v>#DIV/0!</v>
      </c>
      <c r="M23" s="23"/>
      <c r="N23" s="51" t="e">
        <f t="shared" si="5"/>
        <v>#DIV/0!</v>
      </c>
      <c r="O23" s="22"/>
      <c r="P23" s="52" t="e">
        <f t="shared" si="6"/>
        <v>#DIV/0!</v>
      </c>
      <c r="Q23" s="24"/>
      <c r="R23" s="52" t="e">
        <f t="shared" si="7"/>
        <v>#DIV/0!</v>
      </c>
      <c r="S23" s="25"/>
      <c r="T23" s="52">
        <f t="shared" si="8"/>
        <v>0</v>
      </c>
      <c r="V23" s="73">
        <f t="shared" si="9"/>
        <v>0</v>
      </c>
      <c r="W23" s="73">
        <f t="shared" si="10"/>
        <v>0</v>
      </c>
    </row>
    <row r="24" spans="1:23" s="20" customFormat="1" ht="15" customHeight="1">
      <c r="A24" s="26" t="s">
        <v>61</v>
      </c>
      <c r="B24" s="53">
        <f>SUM(B6:B23)</f>
        <v>537</v>
      </c>
      <c r="C24" s="54">
        <f>SUM(C6:C23)</f>
        <v>11</v>
      </c>
      <c r="D24" s="55">
        <f>C24*100/B24</f>
        <v>2.0484171322160147</v>
      </c>
      <c r="E24" s="56">
        <f>SUM(E6:E23)</f>
        <v>17</v>
      </c>
      <c r="F24" s="55">
        <f>E24*100/B24</f>
        <v>3.165735567970205</v>
      </c>
      <c r="G24" s="54">
        <f>SUM(G6:G23)</f>
        <v>2</v>
      </c>
      <c r="H24" s="57">
        <f t="shared" si="2"/>
        <v>11.764705882352942</v>
      </c>
      <c r="I24" s="58">
        <f>SUM(I6:I23)</f>
        <v>9</v>
      </c>
      <c r="J24" s="59">
        <f>I24*100/E24</f>
        <v>52.94117647058823</v>
      </c>
      <c r="K24" s="54">
        <f>SUM(K6:K23)</f>
        <v>3</v>
      </c>
      <c r="L24" s="59">
        <f>K24*100/E24</f>
        <v>17.647058823529413</v>
      </c>
      <c r="M24" s="58">
        <f>SUM(M6:M23)</f>
        <v>2</v>
      </c>
      <c r="N24" s="59">
        <f>M24*100/E24</f>
        <v>11.764705882352942</v>
      </c>
      <c r="O24" s="54">
        <f>SUM(O6:O23)</f>
        <v>1</v>
      </c>
      <c r="P24" s="60">
        <f>O24*100/E24</f>
        <v>5.882352941176471</v>
      </c>
      <c r="Q24" s="61">
        <f>SUM(Q6:Q23)</f>
        <v>7</v>
      </c>
      <c r="R24" s="60">
        <f>Q24*100/E24</f>
        <v>41.1764705882353</v>
      </c>
      <c r="S24" s="62">
        <f>SUM(S6:S23)</f>
        <v>0</v>
      </c>
      <c r="T24" s="63">
        <f>S24*100/B24</f>
        <v>0</v>
      </c>
      <c r="V24" s="73">
        <f t="shared" si="9"/>
        <v>28</v>
      </c>
      <c r="W24" s="73">
        <f t="shared" si="10"/>
        <v>0</v>
      </c>
    </row>
    <row r="25" ht="14.25" customHeight="1"/>
    <row r="26" spans="3:17" ht="27" customHeight="1">
      <c r="C26" s="129" t="s">
        <v>27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Q26" s="74">
        <f>Q24*100/E24</f>
        <v>41.1764705882353</v>
      </c>
    </row>
    <row r="29" ht="15.75">
      <c r="E29" s="72">
        <f>C24+E24</f>
        <v>28</v>
      </c>
    </row>
  </sheetData>
  <sheetProtection/>
  <mergeCells count="19">
    <mergeCell ref="C1:S1"/>
    <mergeCell ref="A3:A4"/>
    <mergeCell ref="B3:B4"/>
    <mergeCell ref="C3:D3"/>
    <mergeCell ref="E3:F3"/>
    <mergeCell ref="G3:P3"/>
    <mergeCell ref="Q3:Q4"/>
    <mergeCell ref="R3:R4"/>
    <mergeCell ref="S3:T3"/>
    <mergeCell ref="C26:M26"/>
    <mergeCell ref="M5:N5"/>
    <mergeCell ref="O5:P5"/>
    <mergeCell ref="Q5:R5"/>
    <mergeCell ref="S5:T5"/>
    <mergeCell ref="C5:D5"/>
    <mergeCell ref="E5:F5"/>
    <mergeCell ref="G5:H5"/>
    <mergeCell ref="I5:J5"/>
    <mergeCell ref="K5:L5"/>
  </mergeCells>
  <printOptions/>
  <pageMargins left="0.19680555164813995" right="0.19680555164813995" top="0.19680555164813995" bottom="0.19680555164813995" header="0.31486111879348755" footer="0.31486111879348755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defaultGridColor="0" zoomScaleSheetLayoutView="75" colorId="22" workbookViewId="0" topLeftCell="A1">
      <selection activeCell="M28" sqref="M28"/>
    </sheetView>
  </sheetViews>
  <sheetFormatPr defaultColWidth="9.140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256" width="8.8515625" style="1" customWidth="1"/>
  </cols>
  <sheetData>
    <row r="1" spans="3:19" ht="24" customHeight="1">
      <c r="C1" s="111" t="s">
        <v>28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3" spans="1:20" ht="36" customHeight="1">
      <c r="A3" s="112" t="s">
        <v>52</v>
      </c>
      <c r="B3" s="114" t="s">
        <v>54</v>
      </c>
      <c r="C3" s="116" t="s">
        <v>6</v>
      </c>
      <c r="D3" s="117"/>
      <c r="E3" s="118" t="s">
        <v>4</v>
      </c>
      <c r="F3" s="119"/>
      <c r="G3" s="120" t="s">
        <v>59</v>
      </c>
      <c r="H3" s="121"/>
      <c r="I3" s="121"/>
      <c r="J3" s="121"/>
      <c r="K3" s="121"/>
      <c r="L3" s="121"/>
      <c r="M3" s="121"/>
      <c r="N3" s="121"/>
      <c r="O3" s="121"/>
      <c r="P3" s="122"/>
      <c r="Q3" s="123" t="s">
        <v>33</v>
      </c>
      <c r="R3" s="125" t="s">
        <v>66</v>
      </c>
      <c r="S3" s="127" t="s">
        <v>5</v>
      </c>
      <c r="T3" s="128"/>
    </row>
    <row r="4" spans="1:20" ht="39">
      <c r="A4" s="113"/>
      <c r="B4" s="115"/>
      <c r="C4" s="9" t="s">
        <v>62</v>
      </c>
      <c r="D4" s="10" t="s">
        <v>66</v>
      </c>
      <c r="E4" s="11" t="s">
        <v>62</v>
      </c>
      <c r="F4" s="12" t="s">
        <v>66</v>
      </c>
      <c r="G4" s="13" t="s">
        <v>25</v>
      </c>
      <c r="H4" s="14" t="s">
        <v>66</v>
      </c>
      <c r="I4" s="15" t="s">
        <v>63</v>
      </c>
      <c r="J4" s="16" t="s">
        <v>66</v>
      </c>
      <c r="K4" s="13" t="s">
        <v>45</v>
      </c>
      <c r="L4" s="14" t="s">
        <v>66</v>
      </c>
      <c r="M4" s="15" t="s">
        <v>20</v>
      </c>
      <c r="N4" s="16" t="s">
        <v>66</v>
      </c>
      <c r="O4" s="13" t="s">
        <v>19</v>
      </c>
      <c r="P4" s="14" t="s">
        <v>66</v>
      </c>
      <c r="Q4" s="124"/>
      <c r="R4" s="126"/>
      <c r="S4" s="17" t="s">
        <v>62</v>
      </c>
      <c r="T4" s="18" t="s">
        <v>66</v>
      </c>
    </row>
    <row r="5" spans="1:20" s="20" customFormat="1" ht="15.75">
      <c r="A5" s="19">
        <v>1</v>
      </c>
      <c r="B5" s="27">
        <v>2</v>
      </c>
      <c r="C5" s="132">
        <v>3</v>
      </c>
      <c r="D5" s="133"/>
      <c r="E5" s="138">
        <v>4</v>
      </c>
      <c r="F5" s="139"/>
      <c r="G5" s="132">
        <v>5</v>
      </c>
      <c r="H5" s="133"/>
      <c r="I5" s="130">
        <v>6</v>
      </c>
      <c r="J5" s="131"/>
      <c r="K5" s="132">
        <v>7</v>
      </c>
      <c r="L5" s="133"/>
      <c r="M5" s="130">
        <v>8</v>
      </c>
      <c r="N5" s="131"/>
      <c r="O5" s="132">
        <v>9</v>
      </c>
      <c r="P5" s="133"/>
      <c r="Q5" s="134">
        <v>10</v>
      </c>
      <c r="R5" s="135"/>
      <c r="S5" s="136">
        <v>11</v>
      </c>
      <c r="T5" s="137"/>
    </row>
    <row r="6" spans="1:23" ht="14.25" customHeight="1">
      <c r="A6" s="82" t="s">
        <v>47</v>
      </c>
      <c r="B6" s="21">
        <v>2</v>
      </c>
      <c r="C6" s="22"/>
      <c r="D6" s="50">
        <f aca="true" t="shared" si="0" ref="D6:D19">(C6*100)/B6</f>
        <v>0</v>
      </c>
      <c r="E6" s="31"/>
      <c r="F6" s="50">
        <f aca="true" t="shared" si="1" ref="F6:F19">E6*100/B6</f>
        <v>0</v>
      </c>
      <c r="G6" s="22"/>
      <c r="H6" s="51" t="e">
        <f aca="true" t="shared" si="2" ref="H6:H20">G6*100/E6</f>
        <v>#DIV/0!</v>
      </c>
      <c r="I6" s="23"/>
      <c r="J6" s="51" t="e">
        <f aca="true" t="shared" si="3" ref="J6:J19">I6*100/E6</f>
        <v>#DIV/0!</v>
      </c>
      <c r="K6" s="22"/>
      <c r="L6" s="51" t="e">
        <f aca="true" t="shared" si="4" ref="L6:L19">K6*100/E6</f>
        <v>#DIV/0!</v>
      </c>
      <c r="M6" s="23"/>
      <c r="N6" s="51" t="e">
        <f aca="true" t="shared" si="5" ref="N6:N19">M6*100/E6</f>
        <v>#DIV/0!</v>
      </c>
      <c r="O6" s="22"/>
      <c r="P6" s="52" t="e">
        <f aca="true" t="shared" si="6" ref="P6:P19">O6*100/E6</f>
        <v>#DIV/0!</v>
      </c>
      <c r="Q6" s="24"/>
      <c r="R6" s="52" t="e">
        <f aca="true" t="shared" si="7" ref="R6:R19">Q6*100/E6</f>
        <v>#DIV/0!</v>
      </c>
      <c r="S6" s="25"/>
      <c r="T6" s="52">
        <f aca="true" t="shared" si="8" ref="T6:T19">S6*100/B6</f>
        <v>0</v>
      </c>
      <c r="V6" s="73">
        <f aca="true" t="shared" si="9" ref="V6:V20">C6+E6+S6</f>
        <v>0</v>
      </c>
      <c r="W6" s="73">
        <f aca="true" t="shared" si="10" ref="W6:W20">(G6+I6+K6+M6+O6)-E6</f>
        <v>0</v>
      </c>
    </row>
    <row r="7" spans="1:23" ht="14.25" customHeight="1">
      <c r="A7" s="29" t="s">
        <v>37</v>
      </c>
      <c r="B7" s="21">
        <v>6</v>
      </c>
      <c r="C7" s="22"/>
      <c r="D7" s="50">
        <f t="shared" si="0"/>
        <v>0</v>
      </c>
      <c r="E7" s="31"/>
      <c r="F7" s="50">
        <f t="shared" si="1"/>
        <v>0</v>
      </c>
      <c r="G7" s="22"/>
      <c r="H7" s="51" t="e">
        <f t="shared" si="2"/>
        <v>#DIV/0!</v>
      </c>
      <c r="I7" s="23"/>
      <c r="J7" s="51" t="e">
        <f t="shared" si="3"/>
        <v>#DIV/0!</v>
      </c>
      <c r="K7" s="22"/>
      <c r="L7" s="51" t="e">
        <f t="shared" si="4"/>
        <v>#DIV/0!</v>
      </c>
      <c r="M7" s="23"/>
      <c r="N7" s="51" t="e">
        <f t="shared" si="5"/>
        <v>#DIV/0!</v>
      </c>
      <c r="O7" s="22"/>
      <c r="P7" s="52" t="e">
        <f t="shared" si="6"/>
        <v>#DIV/0!</v>
      </c>
      <c r="Q7" s="24"/>
      <c r="R7" s="52" t="e">
        <f t="shared" si="7"/>
        <v>#DIV/0!</v>
      </c>
      <c r="S7" s="25"/>
      <c r="T7" s="52">
        <f t="shared" si="8"/>
        <v>0</v>
      </c>
      <c r="V7" s="73">
        <f t="shared" si="9"/>
        <v>0</v>
      </c>
      <c r="W7" s="73">
        <f t="shared" si="10"/>
        <v>0</v>
      </c>
    </row>
    <row r="8" spans="1:23" ht="14.25" customHeight="1">
      <c r="A8" s="82" t="s">
        <v>42</v>
      </c>
      <c r="B8" s="21">
        <v>5</v>
      </c>
      <c r="C8" s="22"/>
      <c r="D8" s="50">
        <f t="shared" si="0"/>
        <v>0</v>
      </c>
      <c r="E8" s="31"/>
      <c r="F8" s="50">
        <f t="shared" si="1"/>
        <v>0</v>
      </c>
      <c r="G8" s="22"/>
      <c r="H8" s="51" t="e">
        <f t="shared" si="2"/>
        <v>#DIV/0!</v>
      </c>
      <c r="I8" s="23"/>
      <c r="J8" s="51" t="e">
        <f t="shared" si="3"/>
        <v>#DIV/0!</v>
      </c>
      <c r="K8" s="22"/>
      <c r="L8" s="51" t="e">
        <f t="shared" si="4"/>
        <v>#DIV/0!</v>
      </c>
      <c r="M8" s="23"/>
      <c r="N8" s="51" t="e">
        <f t="shared" si="5"/>
        <v>#DIV/0!</v>
      </c>
      <c r="O8" s="22"/>
      <c r="P8" s="52" t="e">
        <f t="shared" si="6"/>
        <v>#DIV/0!</v>
      </c>
      <c r="Q8" s="24"/>
      <c r="R8" s="52" t="e">
        <f t="shared" si="7"/>
        <v>#DIV/0!</v>
      </c>
      <c r="S8" s="25"/>
      <c r="T8" s="52">
        <f t="shared" si="8"/>
        <v>0</v>
      </c>
      <c r="V8" s="73">
        <f t="shared" si="9"/>
        <v>0</v>
      </c>
      <c r="W8" s="73">
        <f t="shared" si="10"/>
        <v>0</v>
      </c>
    </row>
    <row r="9" spans="1:23" ht="14.25" customHeight="1">
      <c r="A9" s="29" t="s">
        <v>36</v>
      </c>
      <c r="B9" s="21">
        <v>4</v>
      </c>
      <c r="C9" s="142">
        <v>0</v>
      </c>
      <c r="D9" s="50">
        <f t="shared" si="0"/>
        <v>0</v>
      </c>
      <c r="E9" s="31">
        <v>4</v>
      </c>
      <c r="F9" s="50">
        <f t="shared" si="1"/>
        <v>100</v>
      </c>
      <c r="G9" s="142">
        <v>0</v>
      </c>
      <c r="H9" s="51">
        <f t="shared" si="2"/>
        <v>0</v>
      </c>
      <c r="I9" s="143">
        <v>2</v>
      </c>
      <c r="J9" s="51">
        <f t="shared" si="3"/>
        <v>50</v>
      </c>
      <c r="K9" s="142">
        <v>1</v>
      </c>
      <c r="L9" s="51">
        <f t="shared" si="4"/>
        <v>25</v>
      </c>
      <c r="M9" s="143">
        <v>1</v>
      </c>
      <c r="N9" s="51">
        <f t="shared" si="5"/>
        <v>25</v>
      </c>
      <c r="O9" s="142">
        <v>0</v>
      </c>
      <c r="P9" s="52">
        <f t="shared" si="6"/>
        <v>0</v>
      </c>
      <c r="Q9" s="144">
        <v>4</v>
      </c>
      <c r="R9" s="52">
        <f t="shared" si="7"/>
        <v>100</v>
      </c>
      <c r="S9" s="25"/>
      <c r="T9" s="52">
        <f t="shared" si="8"/>
        <v>0</v>
      </c>
      <c r="V9" s="73">
        <f t="shared" si="9"/>
        <v>4</v>
      </c>
      <c r="W9" s="73">
        <f t="shared" si="10"/>
        <v>0</v>
      </c>
    </row>
    <row r="10" spans="1:23" ht="14.25" customHeight="1">
      <c r="A10" s="82" t="s">
        <v>41</v>
      </c>
      <c r="B10" s="21">
        <v>2</v>
      </c>
      <c r="C10" s="22"/>
      <c r="D10" s="50">
        <f t="shared" si="0"/>
        <v>0</v>
      </c>
      <c r="E10" s="31"/>
      <c r="F10" s="50">
        <f t="shared" si="1"/>
        <v>0</v>
      </c>
      <c r="G10" s="22"/>
      <c r="H10" s="51" t="e">
        <f t="shared" si="2"/>
        <v>#DIV/0!</v>
      </c>
      <c r="I10" s="23"/>
      <c r="J10" s="51" t="e">
        <f t="shared" si="3"/>
        <v>#DIV/0!</v>
      </c>
      <c r="K10" s="22"/>
      <c r="L10" s="51" t="e">
        <f t="shared" si="4"/>
        <v>#DIV/0!</v>
      </c>
      <c r="M10" s="23"/>
      <c r="N10" s="51" t="e">
        <f t="shared" si="5"/>
        <v>#DIV/0!</v>
      </c>
      <c r="O10" s="22"/>
      <c r="P10" s="52" t="e">
        <f t="shared" si="6"/>
        <v>#DIV/0!</v>
      </c>
      <c r="Q10" s="24"/>
      <c r="R10" s="52" t="e">
        <f t="shared" si="7"/>
        <v>#DIV/0!</v>
      </c>
      <c r="S10" s="25"/>
      <c r="T10" s="52">
        <f t="shared" si="8"/>
        <v>0</v>
      </c>
      <c r="V10" s="73">
        <f t="shared" si="9"/>
        <v>0</v>
      </c>
      <c r="W10" s="73">
        <f t="shared" si="10"/>
        <v>0</v>
      </c>
    </row>
    <row r="11" spans="1:23" s="71" customFormat="1" ht="14.25" customHeight="1">
      <c r="A11" s="64" t="s">
        <v>38</v>
      </c>
      <c r="B11" s="65">
        <v>3</v>
      </c>
      <c r="C11" s="66"/>
      <c r="D11" s="50">
        <f t="shared" si="0"/>
        <v>0</v>
      </c>
      <c r="E11" s="67"/>
      <c r="F11" s="50">
        <f t="shared" si="1"/>
        <v>0</v>
      </c>
      <c r="G11" s="66"/>
      <c r="H11" s="51" t="e">
        <f t="shared" si="2"/>
        <v>#DIV/0!</v>
      </c>
      <c r="I11" s="68"/>
      <c r="J11" s="51" t="e">
        <f t="shared" si="3"/>
        <v>#DIV/0!</v>
      </c>
      <c r="K11" s="66"/>
      <c r="L11" s="51" t="e">
        <f t="shared" si="4"/>
        <v>#DIV/0!</v>
      </c>
      <c r="M11" s="68"/>
      <c r="N11" s="51" t="e">
        <f t="shared" si="5"/>
        <v>#DIV/0!</v>
      </c>
      <c r="O11" s="66"/>
      <c r="P11" s="52" t="e">
        <f t="shared" si="6"/>
        <v>#DIV/0!</v>
      </c>
      <c r="Q11" s="69"/>
      <c r="R11" s="52" t="e">
        <f t="shared" si="7"/>
        <v>#DIV/0!</v>
      </c>
      <c r="S11" s="70"/>
      <c r="T11" s="52">
        <f t="shared" si="8"/>
        <v>0</v>
      </c>
      <c r="V11" s="73">
        <f t="shared" si="9"/>
        <v>0</v>
      </c>
      <c r="W11" s="73">
        <f t="shared" si="10"/>
        <v>0</v>
      </c>
    </row>
    <row r="12" spans="1:23" ht="14.25" customHeight="1">
      <c r="A12" s="82" t="s">
        <v>11</v>
      </c>
      <c r="B12" s="21">
        <v>9</v>
      </c>
      <c r="C12" s="22"/>
      <c r="D12" s="50">
        <f t="shared" si="0"/>
        <v>0</v>
      </c>
      <c r="E12" s="31"/>
      <c r="F12" s="50">
        <f t="shared" si="1"/>
        <v>0</v>
      </c>
      <c r="G12" s="22"/>
      <c r="H12" s="51" t="e">
        <f t="shared" si="2"/>
        <v>#DIV/0!</v>
      </c>
      <c r="I12" s="23"/>
      <c r="J12" s="51" t="e">
        <f t="shared" si="3"/>
        <v>#DIV/0!</v>
      </c>
      <c r="K12" s="22"/>
      <c r="L12" s="51" t="e">
        <f t="shared" si="4"/>
        <v>#DIV/0!</v>
      </c>
      <c r="M12" s="23"/>
      <c r="N12" s="51" t="e">
        <f t="shared" si="5"/>
        <v>#DIV/0!</v>
      </c>
      <c r="O12" s="22"/>
      <c r="P12" s="52" t="e">
        <f t="shared" si="6"/>
        <v>#DIV/0!</v>
      </c>
      <c r="Q12" s="24"/>
      <c r="R12" s="52" t="e">
        <f t="shared" si="7"/>
        <v>#DIV/0!</v>
      </c>
      <c r="S12" s="25"/>
      <c r="T12" s="52">
        <f t="shared" si="8"/>
        <v>0</v>
      </c>
      <c r="V12" s="73">
        <f t="shared" si="9"/>
        <v>0</v>
      </c>
      <c r="W12" s="73">
        <f t="shared" si="10"/>
        <v>0</v>
      </c>
    </row>
    <row r="13" spans="1:23" ht="14.25" customHeight="1">
      <c r="A13" s="29" t="s">
        <v>40</v>
      </c>
      <c r="B13" s="21">
        <v>1</v>
      </c>
      <c r="C13" s="22"/>
      <c r="D13" s="50">
        <f t="shared" si="0"/>
        <v>0</v>
      </c>
      <c r="E13" s="31"/>
      <c r="F13" s="50">
        <f t="shared" si="1"/>
        <v>0</v>
      </c>
      <c r="G13" s="22"/>
      <c r="H13" s="51" t="e">
        <f t="shared" si="2"/>
        <v>#DIV/0!</v>
      </c>
      <c r="I13" s="23"/>
      <c r="J13" s="51" t="e">
        <f t="shared" si="3"/>
        <v>#DIV/0!</v>
      </c>
      <c r="K13" s="22"/>
      <c r="L13" s="51" t="e">
        <f t="shared" si="4"/>
        <v>#DIV/0!</v>
      </c>
      <c r="M13" s="23"/>
      <c r="N13" s="51" t="e">
        <f t="shared" si="5"/>
        <v>#DIV/0!</v>
      </c>
      <c r="O13" s="22"/>
      <c r="P13" s="52" t="e">
        <f t="shared" si="6"/>
        <v>#DIV/0!</v>
      </c>
      <c r="Q13" s="24"/>
      <c r="R13" s="52" t="e">
        <f t="shared" si="7"/>
        <v>#DIV/0!</v>
      </c>
      <c r="S13" s="25"/>
      <c r="T13" s="52">
        <f t="shared" si="8"/>
        <v>0</v>
      </c>
      <c r="V13" s="73">
        <f t="shared" si="9"/>
        <v>0</v>
      </c>
      <c r="W13" s="73">
        <f t="shared" si="10"/>
        <v>0</v>
      </c>
    </row>
    <row r="14" spans="1:23" ht="14.25" customHeight="1">
      <c r="A14" s="82" t="s">
        <v>70</v>
      </c>
      <c r="B14" s="21">
        <v>3</v>
      </c>
      <c r="C14" s="22"/>
      <c r="D14" s="50">
        <f t="shared" si="0"/>
        <v>0</v>
      </c>
      <c r="E14" s="31"/>
      <c r="F14" s="50">
        <f t="shared" si="1"/>
        <v>0</v>
      </c>
      <c r="G14" s="22"/>
      <c r="H14" s="51" t="e">
        <f t="shared" si="2"/>
        <v>#DIV/0!</v>
      </c>
      <c r="I14" s="23"/>
      <c r="J14" s="51" t="e">
        <f t="shared" si="3"/>
        <v>#DIV/0!</v>
      </c>
      <c r="K14" s="22"/>
      <c r="L14" s="51" t="e">
        <f t="shared" si="4"/>
        <v>#DIV/0!</v>
      </c>
      <c r="M14" s="23"/>
      <c r="N14" s="51" t="e">
        <f t="shared" si="5"/>
        <v>#DIV/0!</v>
      </c>
      <c r="O14" s="22"/>
      <c r="P14" s="52" t="e">
        <f t="shared" si="6"/>
        <v>#DIV/0!</v>
      </c>
      <c r="Q14" s="24"/>
      <c r="R14" s="52" t="e">
        <f t="shared" si="7"/>
        <v>#DIV/0!</v>
      </c>
      <c r="S14" s="25"/>
      <c r="T14" s="52">
        <f t="shared" si="8"/>
        <v>0</v>
      </c>
      <c r="V14" s="73">
        <f t="shared" si="9"/>
        <v>0</v>
      </c>
      <c r="W14" s="73">
        <f t="shared" si="10"/>
        <v>0</v>
      </c>
    </row>
    <row r="15" spans="1:23" ht="14.25" customHeight="1">
      <c r="A15" s="29" t="s">
        <v>50</v>
      </c>
      <c r="B15" s="21">
        <v>6</v>
      </c>
      <c r="C15" s="22"/>
      <c r="D15" s="50">
        <f t="shared" si="0"/>
        <v>0</v>
      </c>
      <c r="E15" s="31"/>
      <c r="F15" s="50">
        <f t="shared" si="1"/>
        <v>0</v>
      </c>
      <c r="G15" s="22"/>
      <c r="H15" s="51" t="e">
        <f t="shared" si="2"/>
        <v>#DIV/0!</v>
      </c>
      <c r="I15" s="23"/>
      <c r="J15" s="51" t="e">
        <f t="shared" si="3"/>
        <v>#DIV/0!</v>
      </c>
      <c r="K15" s="22"/>
      <c r="L15" s="51" t="e">
        <f t="shared" si="4"/>
        <v>#DIV/0!</v>
      </c>
      <c r="M15" s="23"/>
      <c r="N15" s="51" t="e">
        <f t="shared" si="5"/>
        <v>#DIV/0!</v>
      </c>
      <c r="O15" s="22"/>
      <c r="P15" s="52" t="e">
        <f t="shared" si="6"/>
        <v>#DIV/0!</v>
      </c>
      <c r="Q15" s="24"/>
      <c r="R15" s="52" t="e">
        <f t="shared" si="7"/>
        <v>#DIV/0!</v>
      </c>
      <c r="S15" s="25"/>
      <c r="T15" s="52">
        <f t="shared" si="8"/>
        <v>0</v>
      </c>
      <c r="V15" s="73">
        <f t="shared" si="9"/>
        <v>0</v>
      </c>
      <c r="W15" s="73">
        <f t="shared" si="10"/>
        <v>0</v>
      </c>
    </row>
    <row r="16" spans="1:23" ht="14.25" customHeight="1">
      <c r="A16" s="82" t="s">
        <v>48</v>
      </c>
      <c r="B16" s="21">
        <v>8</v>
      </c>
      <c r="C16" s="22"/>
      <c r="D16" s="50">
        <f t="shared" si="0"/>
        <v>0</v>
      </c>
      <c r="E16" s="31"/>
      <c r="F16" s="50">
        <f t="shared" si="1"/>
        <v>0</v>
      </c>
      <c r="G16" s="22"/>
      <c r="H16" s="51" t="e">
        <f t="shared" si="2"/>
        <v>#DIV/0!</v>
      </c>
      <c r="I16" s="23"/>
      <c r="J16" s="51" t="e">
        <f t="shared" si="3"/>
        <v>#DIV/0!</v>
      </c>
      <c r="K16" s="22"/>
      <c r="L16" s="51" t="e">
        <f t="shared" si="4"/>
        <v>#DIV/0!</v>
      </c>
      <c r="M16" s="23"/>
      <c r="N16" s="51" t="e">
        <f>M16*100/E16</f>
        <v>#DIV/0!</v>
      </c>
      <c r="O16" s="22"/>
      <c r="P16" s="52" t="e">
        <f t="shared" si="6"/>
        <v>#DIV/0!</v>
      </c>
      <c r="Q16" s="24"/>
      <c r="R16" s="52" t="e">
        <f t="shared" si="7"/>
        <v>#DIV/0!</v>
      </c>
      <c r="S16" s="25"/>
      <c r="T16" s="52">
        <f t="shared" si="8"/>
        <v>0</v>
      </c>
      <c r="V16" s="73">
        <f t="shared" si="9"/>
        <v>0</v>
      </c>
      <c r="W16" s="73">
        <f t="shared" si="10"/>
        <v>0</v>
      </c>
    </row>
    <row r="17" spans="1:23" ht="14.25" customHeight="1">
      <c r="A17" s="29" t="s">
        <v>14</v>
      </c>
      <c r="B17" s="21">
        <v>5</v>
      </c>
      <c r="C17" s="22"/>
      <c r="D17" s="50">
        <f t="shared" si="0"/>
        <v>0</v>
      </c>
      <c r="E17" s="31"/>
      <c r="F17" s="50">
        <f t="shared" si="1"/>
        <v>0</v>
      </c>
      <c r="G17" s="22"/>
      <c r="H17" s="51" t="e">
        <f t="shared" si="2"/>
        <v>#DIV/0!</v>
      </c>
      <c r="I17" s="23"/>
      <c r="J17" s="51" t="e">
        <f t="shared" si="3"/>
        <v>#DIV/0!</v>
      </c>
      <c r="K17" s="22"/>
      <c r="L17" s="51" t="e">
        <f t="shared" si="4"/>
        <v>#DIV/0!</v>
      </c>
      <c r="M17" s="23"/>
      <c r="N17" s="51" t="e">
        <f t="shared" si="5"/>
        <v>#DIV/0!</v>
      </c>
      <c r="O17" s="22"/>
      <c r="P17" s="52" t="e">
        <f t="shared" si="6"/>
        <v>#DIV/0!</v>
      </c>
      <c r="Q17" s="24"/>
      <c r="R17" s="52" t="e">
        <f t="shared" si="7"/>
        <v>#DIV/0!</v>
      </c>
      <c r="S17" s="25"/>
      <c r="T17" s="52">
        <f t="shared" si="8"/>
        <v>0</v>
      </c>
      <c r="V17" s="73">
        <f t="shared" si="9"/>
        <v>0</v>
      </c>
      <c r="W17" s="73">
        <f t="shared" si="10"/>
        <v>0</v>
      </c>
    </row>
    <row r="18" spans="1:23" ht="14.25" customHeight="1">
      <c r="A18" s="82" t="s">
        <v>15</v>
      </c>
      <c r="B18" s="21">
        <v>10</v>
      </c>
      <c r="C18" s="22"/>
      <c r="D18" s="50">
        <f t="shared" si="0"/>
        <v>0</v>
      </c>
      <c r="E18" s="31"/>
      <c r="F18" s="50">
        <f t="shared" si="1"/>
        <v>0</v>
      </c>
      <c r="G18" s="22"/>
      <c r="H18" s="51" t="e">
        <f t="shared" si="2"/>
        <v>#DIV/0!</v>
      </c>
      <c r="I18" s="23"/>
      <c r="J18" s="51" t="e">
        <f t="shared" si="3"/>
        <v>#DIV/0!</v>
      </c>
      <c r="K18" s="22"/>
      <c r="L18" s="51" t="e">
        <f t="shared" si="4"/>
        <v>#DIV/0!</v>
      </c>
      <c r="M18" s="23"/>
      <c r="N18" s="51" t="e">
        <f t="shared" si="5"/>
        <v>#DIV/0!</v>
      </c>
      <c r="O18" s="22"/>
      <c r="P18" s="52" t="e">
        <f t="shared" si="6"/>
        <v>#DIV/0!</v>
      </c>
      <c r="Q18" s="24"/>
      <c r="R18" s="52" t="e">
        <f t="shared" si="7"/>
        <v>#DIV/0!</v>
      </c>
      <c r="S18" s="25"/>
      <c r="T18" s="52">
        <f t="shared" si="8"/>
        <v>0</v>
      </c>
      <c r="V18" s="73">
        <f t="shared" si="9"/>
        <v>0</v>
      </c>
      <c r="W18" s="73">
        <f t="shared" si="10"/>
        <v>0</v>
      </c>
    </row>
    <row r="19" spans="1:23" ht="14.25" customHeight="1">
      <c r="A19" s="29" t="s">
        <v>17</v>
      </c>
      <c r="B19" s="21">
        <v>3</v>
      </c>
      <c r="C19" s="22"/>
      <c r="D19" s="50">
        <f t="shared" si="0"/>
        <v>0</v>
      </c>
      <c r="E19" s="31"/>
      <c r="F19" s="50">
        <f t="shared" si="1"/>
        <v>0</v>
      </c>
      <c r="G19" s="22"/>
      <c r="H19" s="51" t="e">
        <f t="shared" si="2"/>
        <v>#DIV/0!</v>
      </c>
      <c r="I19" s="23"/>
      <c r="J19" s="51" t="e">
        <f t="shared" si="3"/>
        <v>#DIV/0!</v>
      </c>
      <c r="K19" s="22"/>
      <c r="L19" s="51" t="e">
        <f t="shared" si="4"/>
        <v>#DIV/0!</v>
      </c>
      <c r="M19" s="23"/>
      <c r="N19" s="51" t="e">
        <f t="shared" si="5"/>
        <v>#DIV/0!</v>
      </c>
      <c r="O19" s="22"/>
      <c r="P19" s="52" t="e">
        <f t="shared" si="6"/>
        <v>#DIV/0!</v>
      </c>
      <c r="Q19" s="24"/>
      <c r="R19" s="52" t="e">
        <f t="shared" si="7"/>
        <v>#DIV/0!</v>
      </c>
      <c r="S19" s="25"/>
      <c r="T19" s="52">
        <f t="shared" si="8"/>
        <v>0</v>
      </c>
      <c r="V19" s="73">
        <f t="shared" si="9"/>
        <v>0</v>
      </c>
      <c r="W19" s="73">
        <f t="shared" si="10"/>
        <v>0</v>
      </c>
    </row>
    <row r="20" spans="1:23" s="20" customFormat="1" ht="15" customHeight="1">
      <c r="A20" s="26" t="s">
        <v>61</v>
      </c>
      <c r="B20" s="53">
        <f>SUM(B6:B19)</f>
        <v>67</v>
      </c>
      <c r="C20" s="54">
        <f>SUM(C6:C19)</f>
        <v>0</v>
      </c>
      <c r="D20" s="55">
        <f>C20*100/B20</f>
        <v>0</v>
      </c>
      <c r="E20" s="56">
        <f>SUM(E6:E19)</f>
        <v>4</v>
      </c>
      <c r="F20" s="55">
        <f>E20*100/B20</f>
        <v>5.970149253731344</v>
      </c>
      <c r="G20" s="54">
        <f>SUM(G6:G19)</f>
        <v>0</v>
      </c>
      <c r="H20" s="57">
        <f t="shared" si="2"/>
        <v>0</v>
      </c>
      <c r="I20" s="58">
        <f>SUM(I6:I19)</f>
        <v>2</v>
      </c>
      <c r="J20" s="59">
        <f>I20*100/E20</f>
        <v>50</v>
      </c>
      <c r="K20" s="54">
        <f>SUM(K6:K19)</f>
        <v>1</v>
      </c>
      <c r="L20" s="59">
        <f>K20*100/E20</f>
        <v>25</v>
      </c>
      <c r="M20" s="58">
        <f>SUM(M6:M19)</f>
        <v>1</v>
      </c>
      <c r="N20" s="59">
        <f>M20*100/E20</f>
        <v>25</v>
      </c>
      <c r="O20" s="54">
        <f>SUM(O6:O19)</f>
        <v>0</v>
      </c>
      <c r="P20" s="60">
        <f>O20*100/E20</f>
        <v>0</v>
      </c>
      <c r="Q20" s="61">
        <f>SUM(Q6:Q19)</f>
        <v>4</v>
      </c>
      <c r="R20" s="60">
        <f>Q20*100/E20</f>
        <v>100</v>
      </c>
      <c r="S20" s="62">
        <f>SUM(S6:S19)</f>
        <v>0</v>
      </c>
      <c r="T20" s="63">
        <f>S20*100/B20</f>
        <v>0</v>
      </c>
      <c r="V20" s="73">
        <f t="shared" si="9"/>
        <v>4</v>
      </c>
      <c r="W20" s="73">
        <f t="shared" si="10"/>
        <v>0</v>
      </c>
    </row>
    <row r="21" ht="14.25" customHeight="1"/>
    <row r="22" spans="3:17" ht="27" customHeight="1">
      <c r="C22" s="129" t="s">
        <v>27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Q22" s="74">
        <f>Q20*100/E20</f>
        <v>100</v>
      </c>
    </row>
    <row r="25" ht="15.75">
      <c r="E25" s="72">
        <f>C20+E20</f>
        <v>4</v>
      </c>
    </row>
  </sheetData>
  <sheetProtection/>
  <mergeCells count="19">
    <mergeCell ref="C1:S1"/>
    <mergeCell ref="A3:A4"/>
    <mergeCell ref="B3:B4"/>
    <mergeCell ref="C3:D3"/>
    <mergeCell ref="E3:F3"/>
    <mergeCell ref="G3:P3"/>
    <mergeCell ref="Q3:Q4"/>
    <mergeCell ref="R3:R4"/>
    <mergeCell ref="S3:T3"/>
    <mergeCell ref="O5:P5"/>
    <mergeCell ref="Q5:R5"/>
    <mergeCell ref="S5:T5"/>
    <mergeCell ref="C22:M22"/>
    <mergeCell ref="C5:D5"/>
    <mergeCell ref="E5:F5"/>
    <mergeCell ref="G5:H5"/>
    <mergeCell ref="I5:J5"/>
    <mergeCell ref="K5:L5"/>
    <mergeCell ref="M5:N5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defaultGridColor="0" zoomScale="50" zoomScaleNormal="50" zoomScaleSheetLayoutView="75" colorId="22" workbookViewId="0" topLeftCell="A1">
      <selection activeCell="AJ18" sqref="AJ18"/>
    </sheetView>
  </sheetViews>
  <sheetFormatPr defaultColWidth="9.140625" defaultRowHeight="15"/>
  <cols>
    <col min="1" max="1" width="17.28125" style="1" customWidth="1"/>
    <col min="2" max="2" width="10.00390625" style="1" customWidth="1"/>
    <col min="3" max="3" width="8.8515625" style="1" customWidth="1"/>
    <col min="4" max="31" width="9.28125" style="1" customWidth="1"/>
    <col min="32" max="256" width="8.8515625" style="1" customWidth="1"/>
  </cols>
  <sheetData>
    <row r="1" spans="32:33" ht="15" customHeight="1">
      <c r="AF1" s="109" t="s">
        <v>8</v>
      </c>
      <c r="AG1" s="109"/>
    </row>
    <row r="2" spans="3:33" ht="36" customHeight="1">
      <c r="C2" s="108" t="s">
        <v>10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F2" s="109"/>
      <c r="AG2" s="109"/>
    </row>
    <row r="3" spans="32:33" ht="18" customHeight="1">
      <c r="AF3" s="110"/>
      <c r="AG3" s="110"/>
    </row>
    <row r="4" spans="1:33" ht="139.5" customHeight="1">
      <c r="A4" s="4" t="s">
        <v>52</v>
      </c>
      <c r="B4" s="40" t="s">
        <v>30</v>
      </c>
      <c r="C4" s="5"/>
      <c r="D4" s="6" t="s">
        <v>23</v>
      </c>
      <c r="E4" s="6" t="s">
        <v>71</v>
      </c>
      <c r="F4" s="6" t="s">
        <v>29</v>
      </c>
      <c r="G4" s="6" t="s">
        <v>26</v>
      </c>
      <c r="H4" s="6" t="s">
        <v>56</v>
      </c>
      <c r="I4" s="6" t="s">
        <v>21</v>
      </c>
      <c r="J4" s="6" t="s">
        <v>13</v>
      </c>
      <c r="K4" s="6" t="s">
        <v>16</v>
      </c>
      <c r="L4" s="6" t="s">
        <v>64</v>
      </c>
      <c r="M4" s="6" t="s">
        <v>9</v>
      </c>
      <c r="N4" s="6" t="s">
        <v>53</v>
      </c>
      <c r="O4" s="6" t="s">
        <v>69</v>
      </c>
      <c r="P4" s="6" t="s">
        <v>24</v>
      </c>
      <c r="Q4" s="6" t="s">
        <v>65</v>
      </c>
      <c r="R4" s="6" t="s">
        <v>58</v>
      </c>
      <c r="S4" s="6" t="s">
        <v>57</v>
      </c>
      <c r="T4" s="6" t="s">
        <v>31</v>
      </c>
      <c r="U4" s="6" t="s">
        <v>51</v>
      </c>
      <c r="V4" s="6" t="s">
        <v>12</v>
      </c>
      <c r="W4" s="6" t="s">
        <v>55</v>
      </c>
      <c r="X4" s="6" t="s">
        <v>18</v>
      </c>
      <c r="Y4" s="6" t="s">
        <v>0</v>
      </c>
      <c r="Z4" s="6" t="s">
        <v>72</v>
      </c>
      <c r="AA4" s="6" t="s">
        <v>32</v>
      </c>
      <c r="AB4" s="6" t="s">
        <v>7</v>
      </c>
      <c r="AC4" s="6" t="s">
        <v>73</v>
      </c>
      <c r="AD4" s="6" t="s">
        <v>22</v>
      </c>
      <c r="AE4" s="6" t="s">
        <v>3</v>
      </c>
      <c r="AF4" s="32" t="s">
        <v>44</v>
      </c>
      <c r="AG4" s="33" t="s">
        <v>44</v>
      </c>
    </row>
    <row r="5" spans="1:33" s="2" customFormat="1" ht="15" customHeight="1">
      <c r="A5" s="91" t="s">
        <v>35</v>
      </c>
      <c r="B5" s="96">
        <v>17</v>
      </c>
      <c r="C5" s="76" t="s">
        <v>67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8"/>
      <c r="X5" s="78"/>
      <c r="Y5" s="78"/>
      <c r="Z5" s="78"/>
      <c r="AA5" s="78"/>
      <c r="AB5" s="78"/>
      <c r="AC5" s="78"/>
      <c r="AD5" s="78"/>
      <c r="AE5" s="78"/>
      <c r="AF5" s="94">
        <f>SUM(D5:AE6)</f>
        <v>0</v>
      </c>
      <c r="AG5" s="83">
        <f>B5-AF5</f>
        <v>17</v>
      </c>
    </row>
    <row r="6" spans="1:33" s="2" customFormat="1" ht="15" customHeight="1">
      <c r="A6" s="88"/>
      <c r="B6" s="97"/>
      <c r="C6" s="79" t="s">
        <v>68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1"/>
      <c r="W6" s="81"/>
      <c r="X6" s="81"/>
      <c r="Y6" s="81"/>
      <c r="Z6" s="81"/>
      <c r="AA6" s="81"/>
      <c r="AB6" s="81"/>
      <c r="AC6" s="81"/>
      <c r="AD6" s="81"/>
      <c r="AE6" s="81"/>
      <c r="AF6" s="95"/>
      <c r="AG6" s="84"/>
    </row>
    <row r="7" spans="1:33" s="2" customFormat="1" ht="15" customHeight="1">
      <c r="A7" s="85" t="s">
        <v>39</v>
      </c>
      <c r="B7" s="89">
        <v>20</v>
      </c>
      <c r="C7" s="3" t="s">
        <v>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94">
        <f>SUM(D7:AE8)</f>
        <v>0</v>
      </c>
      <c r="AG7" s="83">
        <f>B7-AF7</f>
        <v>20</v>
      </c>
    </row>
    <row r="8" spans="1:33" s="2" customFormat="1" ht="15" customHeight="1">
      <c r="A8" s="86"/>
      <c r="B8" s="90"/>
      <c r="C8" s="3" t="s">
        <v>68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95"/>
      <c r="AG8" s="84"/>
    </row>
    <row r="9" spans="1:33" s="2" customFormat="1" ht="15" customHeight="1">
      <c r="A9" s="87" t="s">
        <v>37</v>
      </c>
      <c r="B9" s="98">
        <v>15</v>
      </c>
      <c r="C9" s="79" t="s">
        <v>67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94">
        <f>SUM(D9:AE10)</f>
        <v>0</v>
      </c>
      <c r="AG9" s="83">
        <f>B9-AF9</f>
        <v>15</v>
      </c>
    </row>
    <row r="10" spans="1:33" s="2" customFormat="1" ht="15" customHeight="1">
      <c r="A10" s="88"/>
      <c r="B10" s="97"/>
      <c r="C10" s="79" t="s">
        <v>68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95"/>
      <c r="AG10" s="84"/>
    </row>
    <row r="11" spans="1:33" s="2" customFormat="1" ht="15" customHeight="1">
      <c r="A11" s="92" t="s">
        <v>34</v>
      </c>
      <c r="B11" s="89">
        <v>13</v>
      </c>
      <c r="C11" s="75" t="s">
        <v>67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4">
        <f>SUM(D11:AE12)</f>
        <v>0</v>
      </c>
      <c r="AG11" s="83">
        <f>B11-AF11</f>
        <v>13</v>
      </c>
    </row>
    <row r="12" spans="1:33" s="2" customFormat="1" ht="15" customHeight="1">
      <c r="A12" s="93"/>
      <c r="B12" s="90"/>
      <c r="C12" s="3" t="s">
        <v>68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5"/>
      <c r="AG12" s="84"/>
    </row>
    <row r="13" spans="1:33" s="2" customFormat="1" ht="15" customHeight="1">
      <c r="A13" s="87" t="s">
        <v>42</v>
      </c>
      <c r="B13" s="98">
        <v>22</v>
      </c>
      <c r="C13" s="79" t="s">
        <v>67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94">
        <f>SUM(D13:AE14)</f>
        <v>0</v>
      </c>
      <c r="AG13" s="83">
        <f>B13-AF13</f>
        <v>22</v>
      </c>
    </row>
    <row r="14" spans="1:33" s="2" customFormat="1" ht="15" customHeight="1">
      <c r="A14" s="88"/>
      <c r="B14" s="97"/>
      <c r="C14" s="79" t="s">
        <v>68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95"/>
      <c r="AG14" s="84"/>
    </row>
    <row r="15" spans="1:33" s="2" customFormat="1" ht="15" customHeight="1">
      <c r="A15" s="92" t="s">
        <v>36</v>
      </c>
      <c r="B15" s="89">
        <v>28</v>
      </c>
      <c r="C15" s="75" t="s">
        <v>67</v>
      </c>
      <c r="D15" s="140"/>
      <c r="E15" s="140">
        <v>1</v>
      </c>
      <c r="F15" s="140"/>
      <c r="G15" s="140"/>
      <c r="H15" s="140"/>
      <c r="I15" s="140"/>
      <c r="J15" s="140"/>
      <c r="K15" s="140">
        <v>1</v>
      </c>
      <c r="L15" s="140"/>
      <c r="M15" s="140">
        <v>1</v>
      </c>
      <c r="N15" s="140">
        <v>2</v>
      </c>
      <c r="O15" s="140"/>
      <c r="P15" s="140">
        <v>1</v>
      </c>
      <c r="Q15" s="140"/>
      <c r="R15" s="140">
        <v>2</v>
      </c>
      <c r="S15" s="140"/>
      <c r="T15" s="140"/>
      <c r="U15" s="140"/>
      <c r="V15" s="141">
        <v>3</v>
      </c>
      <c r="W15" s="141"/>
      <c r="X15" s="141"/>
      <c r="Y15" s="141"/>
      <c r="Z15" s="141"/>
      <c r="AA15" s="141"/>
      <c r="AB15" s="141"/>
      <c r="AC15" s="141">
        <v>5</v>
      </c>
      <c r="AD15" s="141"/>
      <c r="AE15" s="141">
        <v>1</v>
      </c>
      <c r="AF15" s="94">
        <f>SUM(D15:AE16)</f>
        <v>28</v>
      </c>
      <c r="AG15" s="83">
        <f>B15-AF15</f>
        <v>0</v>
      </c>
    </row>
    <row r="16" spans="1:33" s="2" customFormat="1" ht="15" customHeight="1">
      <c r="A16" s="93"/>
      <c r="B16" s="90"/>
      <c r="C16" s="3" t="s">
        <v>68</v>
      </c>
      <c r="D16" s="140">
        <v>1</v>
      </c>
      <c r="E16" s="140"/>
      <c r="F16" s="140">
        <v>1</v>
      </c>
      <c r="G16" s="140"/>
      <c r="H16" s="140"/>
      <c r="I16" s="140"/>
      <c r="J16" s="140"/>
      <c r="K16" s="140"/>
      <c r="L16" s="140">
        <v>1</v>
      </c>
      <c r="M16" s="140">
        <v>1</v>
      </c>
      <c r="N16" s="140"/>
      <c r="O16" s="140"/>
      <c r="P16" s="140">
        <v>1</v>
      </c>
      <c r="Q16" s="140"/>
      <c r="R16" s="140"/>
      <c r="S16" s="140"/>
      <c r="T16" s="140"/>
      <c r="U16" s="140"/>
      <c r="V16" s="141">
        <v>2</v>
      </c>
      <c r="W16" s="141"/>
      <c r="X16" s="141"/>
      <c r="Y16" s="141"/>
      <c r="Z16" s="141"/>
      <c r="AA16" s="141"/>
      <c r="AB16" s="141"/>
      <c r="AC16" s="141">
        <v>4</v>
      </c>
      <c r="AD16" s="141"/>
      <c r="AE16" s="141"/>
      <c r="AF16" s="95"/>
      <c r="AG16" s="84"/>
    </row>
    <row r="17" spans="1:33" s="2" customFormat="1" ht="15" customHeight="1">
      <c r="A17" s="87" t="s">
        <v>41</v>
      </c>
      <c r="B17" s="98">
        <v>32</v>
      </c>
      <c r="C17" s="79" t="s">
        <v>67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94">
        <f>SUM(D17:AE18)</f>
        <v>0</v>
      </c>
      <c r="AG17" s="83">
        <f>B17-AF17</f>
        <v>32</v>
      </c>
    </row>
    <row r="18" spans="1:33" s="2" customFormat="1" ht="15" customHeight="1">
      <c r="A18" s="88"/>
      <c r="B18" s="97"/>
      <c r="C18" s="79" t="s">
        <v>68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95"/>
      <c r="AG18" s="84"/>
    </row>
    <row r="19" spans="1:33" s="2" customFormat="1" ht="15" customHeight="1">
      <c r="A19" s="85" t="s">
        <v>43</v>
      </c>
      <c r="B19" s="89">
        <v>17</v>
      </c>
      <c r="C19" s="75" t="s">
        <v>67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4">
        <f>SUM(D19:AE20)</f>
        <v>0</v>
      </c>
      <c r="AG19" s="83">
        <f>B19-AF19</f>
        <v>17</v>
      </c>
    </row>
    <row r="20" spans="1:33" s="2" customFormat="1" ht="15" customHeight="1">
      <c r="A20" s="86"/>
      <c r="B20" s="90"/>
      <c r="C20" s="3" t="s">
        <v>68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5"/>
      <c r="AG20" s="84"/>
    </row>
    <row r="21" spans="1:33" s="2" customFormat="1" ht="15" customHeight="1">
      <c r="A21" s="87" t="s">
        <v>49</v>
      </c>
      <c r="B21" s="98">
        <v>22</v>
      </c>
      <c r="C21" s="76" t="s">
        <v>67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94">
        <f>SUM(D21:AE22)</f>
        <v>0</v>
      </c>
      <c r="AG21" s="83">
        <f>B21-AF21</f>
        <v>22</v>
      </c>
    </row>
    <row r="22" spans="1:33" s="2" customFormat="1" ht="15" customHeight="1">
      <c r="A22" s="88"/>
      <c r="B22" s="97"/>
      <c r="C22" s="79" t="s">
        <v>68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95"/>
      <c r="AG22" s="84"/>
    </row>
    <row r="23" spans="1:33" s="2" customFormat="1" ht="15" customHeight="1">
      <c r="A23" s="85" t="s">
        <v>38</v>
      </c>
      <c r="B23" s="89">
        <v>58</v>
      </c>
      <c r="C23" s="3" t="s">
        <v>67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4">
        <f>SUM(D23:AE24)</f>
        <v>0</v>
      </c>
      <c r="AG23" s="83">
        <f>B23-AF23</f>
        <v>58</v>
      </c>
    </row>
    <row r="24" spans="1:33" s="2" customFormat="1" ht="15" customHeight="1">
      <c r="A24" s="86"/>
      <c r="B24" s="90"/>
      <c r="C24" s="3" t="s">
        <v>68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5"/>
      <c r="AG24" s="84"/>
    </row>
    <row r="25" spans="1:33" s="2" customFormat="1" ht="15" customHeight="1">
      <c r="A25" s="87" t="s">
        <v>11</v>
      </c>
      <c r="B25" s="98">
        <v>68</v>
      </c>
      <c r="C25" s="79" t="s">
        <v>67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94">
        <f>SUM(D25:AE26)</f>
        <v>0</v>
      </c>
      <c r="AG25" s="83">
        <f>B25-AF25</f>
        <v>68</v>
      </c>
    </row>
    <row r="26" spans="1:33" s="2" customFormat="1" ht="15" customHeight="1">
      <c r="A26" s="88"/>
      <c r="B26" s="97"/>
      <c r="C26" s="79" t="s">
        <v>68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95"/>
      <c r="AG26" s="84"/>
    </row>
    <row r="27" spans="1:33" s="2" customFormat="1" ht="15" customHeight="1">
      <c r="A27" s="85" t="s">
        <v>40</v>
      </c>
      <c r="B27" s="89">
        <v>28</v>
      </c>
      <c r="C27" s="3" t="s">
        <v>67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4">
        <f>SUM(D27:AE28)</f>
        <v>0</v>
      </c>
      <c r="AG27" s="83">
        <f>B27-AF27</f>
        <v>28</v>
      </c>
    </row>
    <row r="28" spans="1:33" s="2" customFormat="1" ht="15" customHeight="1">
      <c r="A28" s="86"/>
      <c r="B28" s="90"/>
      <c r="C28" s="3" t="s">
        <v>68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5"/>
      <c r="AG28" s="84"/>
    </row>
    <row r="29" spans="1:33" s="2" customFormat="1" ht="15" customHeight="1">
      <c r="A29" s="87" t="s">
        <v>70</v>
      </c>
      <c r="B29" s="98">
        <v>25</v>
      </c>
      <c r="C29" s="79" t="s">
        <v>67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94">
        <f>SUM(D29:AE30)</f>
        <v>0</v>
      </c>
      <c r="AG29" s="83">
        <f>B29-AF29</f>
        <v>25</v>
      </c>
    </row>
    <row r="30" spans="1:33" s="2" customFormat="1" ht="15" customHeight="1">
      <c r="A30" s="88"/>
      <c r="B30" s="97"/>
      <c r="C30" s="79" t="s">
        <v>68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95"/>
      <c r="AG30" s="84"/>
    </row>
    <row r="31" spans="1:33" s="2" customFormat="1" ht="15" customHeight="1">
      <c r="A31" s="85" t="s">
        <v>50</v>
      </c>
      <c r="B31" s="89">
        <v>28</v>
      </c>
      <c r="C31" s="3" t="s">
        <v>67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4">
        <f>SUM(D31:AE32)</f>
        <v>0</v>
      </c>
      <c r="AG31" s="83">
        <f>B31-AF31</f>
        <v>28</v>
      </c>
    </row>
    <row r="32" spans="1:33" s="2" customFormat="1" ht="15" customHeight="1">
      <c r="A32" s="86"/>
      <c r="B32" s="90"/>
      <c r="C32" s="3" t="s">
        <v>68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5"/>
      <c r="AG32" s="84"/>
    </row>
    <row r="33" spans="1:33" s="2" customFormat="1" ht="15" customHeight="1">
      <c r="A33" s="87" t="s">
        <v>48</v>
      </c>
      <c r="B33" s="98">
        <v>30</v>
      </c>
      <c r="C33" s="79" t="s">
        <v>67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94">
        <f>SUM(D33:AE34)</f>
        <v>0</v>
      </c>
      <c r="AG33" s="83">
        <f>B33-AF33</f>
        <v>30</v>
      </c>
    </row>
    <row r="34" spans="1:33" s="2" customFormat="1" ht="15" customHeight="1">
      <c r="A34" s="88"/>
      <c r="B34" s="97"/>
      <c r="C34" s="79" t="s">
        <v>68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95"/>
      <c r="AG34" s="84"/>
    </row>
    <row r="35" spans="1:33" s="2" customFormat="1" ht="15" customHeight="1">
      <c r="A35" s="85" t="s">
        <v>14</v>
      </c>
      <c r="B35" s="89">
        <v>41</v>
      </c>
      <c r="C35" s="3" t="s">
        <v>67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4">
        <f>SUM(D35:AE36)</f>
        <v>0</v>
      </c>
      <c r="AG35" s="83">
        <f>B35-AF35</f>
        <v>41</v>
      </c>
    </row>
    <row r="36" spans="1:33" s="2" customFormat="1" ht="15" customHeight="1">
      <c r="A36" s="86"/>
      <c r="B36" s="90"/>
      <c r="C36" s="3" t="s">
        <v>68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5"/>
      <c r="AG36" s="84"/>
    </row>
    <row r="37" spans="1:33" s="2" customFormat="1" ht="15" customHeight="1">
      <c r="A37" s="87" t="s">
        <v>15</v>
      </c>
      <c r="B37" s="98">
        <v>49</v>
      </c>
      <c r="C37" s="79" t="s">
        <v>67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94">
        <f>SUM(D37:AE38)</f>
        <v>0</v>
      </c>
      <c r="AG37" s="83">
        <f>B37-AF37</f>
        <v>49</v>
      </c>
    </row>
    <row r="38" spans="1:33" s="2" customFormat="1" ht="15" customHeight="1">
      <c r="A38" s="88"/>
      <c r="B38" s="97"/>
      <c r="C38" s="79" t="s">
        <v>68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95"/>
      <c r="AG38" s="84"/>
    </row>
    <row r="39" spans="1:33" s="2" customFormat="1" ht="15" customHeight="1">
      <c r="A39" s="85" t="s">
        <v>17</v>
      </c>
      <c r="B39" s="89">
        <v>24</v>
      </c>
      <c r="C39" s="3" t="s">
        <v>67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4">
        <f>SUM(D39:AE40)</f>
        <v>0</v>
      </c>
      <c r="AG39" s="83">
        <f>B39-AF39</f>
        <v>24</v>
      </c>
    </row>
    <row r="40" spans="1:33" s="2" customFormat="1" ht="15" customHeight="1">
      <c r="A40" s="99"/>
      <c r="B40" s="90"/>
      <c r="C40" s="3" t="s">
        <v>68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5"/>
      <c r="AG40" s="84"/>
    </row>
    <row r="41" spans="1:33" s="2" customFormat="1" ht="15" customHeight="1">
      <c r="A41" s="100" t="s">
        <v>60</v>
      </c>
      <c r="B41" s="103">
        <f>SUM(B5:B40)</f>
        <v>537</v>
      </c>
      <c r="C41" s="41" t="s">
        <v>67</v>
      </c>
      <c r="D41" s="43">
        <f>D5+D7+D9+D11+D13+D15+D17+D19+D21+D23+D25+D27+D29+D31+D33+D35+D37+D39</f>
        <v>0</v>
      </c>
      <c r="E41" s="43">
        <f aca="true" t="shared" si="0" ref="E41:AE41">E5+E7+E9+E11+E13+E15+E17+E19+E21+E23+E25+E27+E29+E31+E33+E35+E37+E39</f>
        <v>1</v>
      </c>
      <c r="F41" s="43">
        <f t="shared" si="0"/>
        <v>0</v>
      </c>
      <c r="G41" s="43">
        <f t="shared" si="0"/>
        <v>0</v>
      </c>
      <c r="H41" s="43">
        <f t="shared" si="0"/>
        <v>0</v>
      </c>
      <c r="I41" s="43">
        <f t="shared" si="0"/>
        <v>0</v>
      </c>
      <c r="J41" s="43">
        <f t="shared" si="0"/>
        <v>0</v>
      </c>
      <c r="K41" s="43">
        <f t="shared" si="0"/>
        <v>1</v>
      </c>
      <c r="L41" s="43">
        <f t="shared" si="0"/>
        <v>0</v>
      </c>
      <c r="M41" s="43">
        <f t="shared" si="0"/>
        <v>1</v>
      </c>
      <c r="N41" s="43">
        <f t="shared" si="0"/>
        <v>2</v>
      </c>
      <c r="O41" s="43">
        <f t="shared" si="0"/>
        <v>0</v>
      </c>
      <c r="P41" s="43">
        <f t="shared" si="0"/>
        <v>1</v>
      </c>
      <c r="Q41" s="43">
        <f t="shared" si="0"/>
        <v>0</v>
      </c>
      <c r="R41" s="43">
        <f t="shared" si="0"/>
        <v>2</v>
      </c>
      <c r="S41" s="43">
        <f t="shared" si="0"/>
        <v>0</v>
      </c>
      <c r="T41" s="43">
        <f t="shared" si="0"/>
        <v>0</v>
      </c>
      <c r="U41" s="43">
        <f t="shared" si="0"/>
        <v>0</v>
      </c>
      <c r="V41" s="43">
        <f t="shared" si="0"/>
        <v>3</v>
      </c>
      <c r="W41" s="43">
        <f t="shared" si="0"/>
        <v>0</v>
      </c>
      <c r="X41" s="43">
        <f t="shared" si="0"/>
        <v>0</v>
      </c>
      <c r="Y41" s="43">
        <f t="shared" si="0"/>
        <v>0</v>
      </c>
      <c r="Z41" s="43">
        <f t="shared" si="0"/>
        <v>0</v>
      </c>
      <c r="AA41" s="43">
        <f t="shared" si="0"/>
        <v>0</v>
      </c>
      <c r="AB41" s="43">
        <f t="shared" si="0"/>
        <v>0</v>
      </c>
      <c r="AC41" s="43">
        <f t="shared" si="0"/>
        <v>5</v>
      </c>
      <c r="AD41" s="43">
        <f t="shared" si="0"/>
        <v>0</v>
      </c>
      <c r="AE41" s="43">
        <f t="shared" si="0"/>
        <v>1</v>
      </c>
      <c r="AF41" s="34"/>
      <c r="AG41" s="35">
        <f>SUM(AG5:AG40)</f>
        <v>509</v>
      </c>
    </row>
    <row r="42" spans="1:33" s="2" customFormat="1" ht="15" customHeight="1">
      <c r="A42" s="101"/>
      <c r="B42" s="104"/>
      <c r="C42" s="44" t="s">
        <v>66</v>
      </c>
      <c r="D42" s="45">
        <f>(D41*100)/B41</f>
        <v>0</v>
      </c>
      <c r="E42" s="45">
        <f>(E41*100)/B41</f>
        <v>0.186219739292365</v>
      </c>
      <c r="F42" s="45">
        <f>(F41*100)/B41</f>
        <v>0</v>
      </c>
      <c r="G42" s="45">
        <f>(G41*100)/B41</f>
        <v>0</v>
      </c>
      <c r="H42" s="45">
        <f>(H41*100)/B41</f>
        <v>0</v>
      </c>
      <c r="I42" s="45">
        <f>(I41*100)/B41</f>
        <v>0</v>
      </c>
      <c r="J42" s="45">
        <f>(J41*100)/B41</f>
        <v>0</v>
      </c>
      <c r="K42" s="45">
        <f>(K41*100)/B41</f>
        <v>0.186219739292365</v>
      </c>
      <c r="L42" s="45">
        <f>(L41*100)/B41</f>
        <v>0</v>
      </c>
      <c r="M42" s="45">
        <f>(M41*100)/B41</f>
        <v>0.186219739292365</v>
      </c>
      <c r="N42" s="45">
        <f>(N41*100)/B41</f>
        <v>0.37243947858473</v>
      </c>
      <c r="O42" s="45">
        <f>(O41*100)/B41</f>
        <v>0</v>
      </c>
      <c r="P42" s="45">
        <f>(P41*100)/B41</f>
        <v>0.186219739292365</v>
      </c>
      <c r="Q42" s="45">
        <f>(Q41*100)/B41</f>
        <v>0</v>
      </c>
      <c r="R42" s="45">
        <f>(R41*100)/B41</f>
        <v>0.37243947858473</v>
      </c>
      <c r="S42" s="45">
        <f>(S41*100)/B41</f>
        <v>0</v>
      </c>
      <c r="T42" s="45">
        <f>(T41*100)/B41</f>
        <v>0</v>
      </c>
      <c r="U42" s="45">
        <f>(U41*100)/B41</f>
        <v>0</v>
      </c>
      <c r="V42" s="45">
        <f>(V41*100)/B41</f>
        <v>0.5586592178770949</v>
      </c>
      <c r="W42" s="45">
        <f>(W41*100)/B41</f>
        <v>0</v>
      </c>
      <c r="X42" s="45">
        <f>(X41*100)/B41</f>
        <v>0</v>
      </c>
      <c r="Y42" s="45">
        <f>(Y41*100)/B41</f>
        <v>0</v>
      </c>
      <c r="Z42" s="45">
        <f>(Z41*100)/B41</f>
        <v>0</v>
      </c>
      <c r="AA42" s="45">
        <f>(AA41*100)/B41</f>
        <v>0</v>
      </c>
      <c r="AB42" s="45">
        <f>(AB41*100)/B41</f>
        <v>0</v>
      </c>
      <c r="AC42" s="45">
        <f>(AC41*100)/B41</f>
        <v>0.931098696461825</v>
      </c>
      <c r="AD42" s="45">
        <f>(AD41*100)/B41</f>
        <v>0</v>
      </c>
      <c r="AE42" s="45">
        <f>(AE41*100)/B41</f>
        <v>0.186219739292365</v>
      </c>
      <c r="AF42" s="36"/>
      <c r="AG42" s="37"/>
    </row>
    <row r="43" spans="1:33" s="2" customFormat="1" ht="20.25" customHeight="1">
      <c r="A43" s="101"/>
      <c r="B43" s="104"/>
      <c r="C43" s="42" t="s">
        <v>68</v>
      </c>
      <c r="D43" s="46">
        <f>D6+D8+D10+D12+D14+D16+D18+D20+D22+D24+D26+D28+D30+D32+D34+D36+D38+D40</f>
        <v>1</v>
      </c>
      <c r="E43" s="46">
        <f aca="true" t="shared" si="1" ref="E43:AE43">E6+E8+E10+E12+E14+E16+E18+E20+E22+E24+E26+E28+E30+E32+E34+E36+E38+E40</f>
        <v>0</v>
      </c>
      <c r="F43" s="46">
        <f t="shared" si="1"/>
        <v>1</v>
      </c>
      <c r="G43" s="46">
        <f t="shared" si="1"/>
        <v>0</v>
      </c>
      <c r="H43" s="46">
        <f t="shared" si="1"/>
        <v>0</v>
      </c>
      <c r="I43" s="46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1</v>
      </c>
      <c r="M43" s="46">
        <f t="shared" si="1"/>
        <v>1</v>
      </c>
      <c r="N43" s="46">
        <f t="shared" si="1"/>
        <v>0</v>
      </c>
      <c r="O43" s="46">
        <f t="shared" si="1"/>
        <v>0</v>
      </c>
      <c r="P43" s="46">
        <f t="shared" si="1"/>
        <v>1</v>
      </c>
      <c r="Q43" s="46">
        <f t="shared" si="1"/>
        <v>0</v>
      </c>
      <c r="R43" s="46">
        <f t="shared" si="1"/>
        <v>0</v>
      </c>
      <c r="S43" s="46">
        <f t="shared" si="1"/>
        <v>0</v>
      </c>
      <c r="T43" s="46">
        <f t="shared" si="1"/>
        <v>0</v>
      </c>
      <c r="U43" s="46">
        <f t="shared" si="1"/>
        <v>0</v>
      </c>
      <c r="V43" s="46">
        <f t="shared" si="1"/>
        <v>2</v>
      </c>
      <c r="W43" s="46">
        <f t="shared" si="1"/>
        <v>0</v>
      </c>
      <c r="X43" s="46">
        <f t="shared" si="1"/>
        <v>0</v>
      </c>
      <c r="Y43" s="46">
        <f t="shared" si="1"/>
        <v>0</v>
      </c>
      <c r="Z43" s="46">
        <f t="shared" si="1"/>
        <v>0</v>
      </c>
      <c r="AA43" s="46">
        <f t="shared" si="1"/>
        <v>0</v>
      </c>
      <c r="AB43" s="46">
        <f t="shared" si="1"/>
        <v>0</v>
      </c>
      <c r="AC43" s="46">
        <f t="shared" si="1"/>
        <v>4</v>
      </c>
      <c r="AD43" s="46">
        <f t="shared" si="1"/>
        <v>0</v>
      </c>
      <c r="AE43" s="46">
        <f t="shared" si="1"/>
        <v>0</v>
      </c>
      <c r="AF43" s="36"/>
      <c r="AG43" s="37"/>
    </row>
    <row r="44" spans="1:33" s="2" customFormat="1" ht="20.25" customHeight="1">
      <c r="A44" s="102"/>
      <c r="B44" s="105"/>
      <c r="C44" s="47" t="s">
        <v>66</v>
      </c>
      <c r="D44" s="48">
        <f>(D43*100)/B41</f>
        <v>0.186219739292365</v>
      </c>
      <c r="E44" s="48">
        <f>(E43*100)/B41</f>
        <v>0</v>
      </c>
      <c r="F44" s="48">
        <f>(F43*100)/B41</f>
        <v>0.186219739292365</v>
      </c>
      <c r="G44" s="48">
        <f>(G43*100)/B41</f>
        <v>0</v>
      </c>
      <c r="H44" s="48">
        <f>(H43*100)/B41</f>
        <v>0</v>
      </c>
      <c r="I44" s="48">
        <f>(I43*100)/B41</f>
        <v>0</v>
      </c>
      <c r="J44" s="48">
        <f>(J43*100)/B41</f>
        <v>0</v>
      </c>
      <c r="K44" s="48">
        <f>(K43*100)/B41</f>
        <v>0</v>
      </c>
      <c r="L44" s="48">
        <f>(L43*100)/B41</f>
        <v>0.186219739292365</v>
      </c>
      <c r="M44" s="48">
        <f>(M43*100)/B41</f>
        <v>0.186219739292365</v>
      </c>
      <c r="N44" s="48">
        <f>(N43*100)/B41</f>
        <v>0</v>
      </c>
      <c r="O44" s="48">
        <f>(O43*100)/B41</f>
        <v>0</v>
      </c>
      <c r="P44" s="48">
        <f>(P43*100)/B41</f>
        <v>0.186219739292365</v>
      </c>
      <c r="Q44" s="48">
        <f>(Q43*100)/B41</f>
        <v>0</v>
      </c>
      <c r="R44" s="48">
        <f>(R43*100)/B41</f>
        <v>0</v>
      </c>
      <c r="S44" s="48">
        <f>(S43*100)/B41</f>
        <v>0</v>
      </c>
      <c r="T44" s="48">
        <f>(T43*100)/B41</f>
        <v>0</v>
      </c>
      <c r="U44" s="48">
        <f>(U43*100)/B41</f>
        <v>0</v>
      </c>
      <c r="V44" s="49">
        <f>(V43*100)/B41</f>
        <v>0.37243947858473</v>
      </c>
      <c r="W44" s="49">
        <f>(W43*100)/B41</f>
        <v>0</v>
      </c>
      <c r="X44" s="49">
        <f>(X43*100)/B41</f>
        <v>0</v>
      </c>
      <c r="Y44" s="49">
        <f>(Y43*100)/B41</f>
        <v>0</v>
      </c>
      <c r="Z44" s="49">
        <f>(Z43*100)/B41</f>
        <v>0</v>
      </c>
      <c r="AA44" s="49">
        <f>(AA43*100)/B41</f>
        <v>0</v>
      </c>
      <c r="AB44" s="49">
        <f>(AB43*100)/B41</f>
        <v>0</v>
      </c>
      <c r="AC44" s="49">
        <f>(AC43*100)/B41</f>
        <v>0.74487895716946</v>
      </c>
      <c r="AD44" s="49">
        <f>(AD43*100)/B41</f>
        <v>0</v>
      </c>
      <c r="AE44" s="49">
        <f>(AE43*100)/B41</f>
        <v>0</v>
      </c>
      <c r="AF44" s="38"/>
      <c r="AG44" s="39"/>
    </row>
    <row r="45" spans="1:33" s="2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2" customFormat="1" ht="25.5" customHeight="1">
      <c r="A46" s="1"/>
      <c r="B46" s="1"/>
      <c r="C46" s="1"/>
      <c r="D46" s="106" t="s">
        <v>2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"/>
      <c r="AG46" s="1"/>
    </row>
    <row r="47" spans="1:33" s="2" customFormat="1" ht="25.5" customHeight="1">
      <c r="A47" s="1"/>
      <c r="B47" s="1"/>
      <c r="C47" s="1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"/>
      <c r="AG47" s="1"/>
    </row>
    <row r="48" spans="1:33" s="2" customFormat="1" ht="25.5" customHeight="1">
      <c r="A48" s="1"/>
      <c r="B48" s="1"/>
      <c r="C48" s="1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"/>
      <c r="AG48" s="1"/>
    </row>
    <row r="49" spans="4:31" ht="15.75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</row>
    <row r="51" spans="4:27" ht="15.75"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</sheetData>
  <sheetProtection/>
  <mergeCells count="78">
    <mergeCell ref="AG11:AG12"/>
    <mergeCell ref="AG15:AG16"/>
    <mergeCell ref="AG19:AG20"/>
    <mergeCell ref="AG21:AG22"/>
    <mergeCell ref="A19:A20"/>
    <mergeCell ref="A21:A22"/>
    <mergeCell ref="B11:B12"/>
    <mergeCell ref="B15:B16"/>
    <mergeCell ref="B19:B20"/>
    <mergeCell ref="A5:A6"/>
    <mergeCell ref="A7:A8"/>
    <mergeCell ref="A9:A10"/>
    <mergeCell ref="A13:A14"/>
    <mergeCell ref="A11:A12"/>
    <mergeCell ref="AF21:AF22"/>
    <mergeCell ref="A15:A16"/>
    <mergeCell ref="A29:A30"/>
    <mergeCell ref="A31:A32"/>
    <mergeCell ref="A33:A34"/>
    <mergeCell ref="A35:A36"/>
    <mergeCell ref="A37:A38"/>
    <mergeCell ref="A17:A18"/>
    <mergeCell ref="A23:A24"/>
    <mergeCell ref="A25:A26"/>
    <mergeCell ref="A27:A28"/>
    <mergeCell ref="B5:B6"/>
    <mergeCell ref="B7:B8"/>
    <mergeCell ref="B9:B10"/>
    <mergeCell ref="B13:B14"/>
    <mergeCell ref="B17:B18"/>
    <mergeCell ref="B35:B36"/>
    <mergeCell ref="B23:B24"/>
    <mergeCell ref="B21:B22"/>
    <mergeCell ref="B27:B28"/>
    <mergeCell ref="B29:B30"/>
    <mergeCell ref="B31:B32"/>
    <mergeCell ref="B33:B34"/>
    <mergeCell ref="B37:B38"/>
    <mergeCell ref="A39:A40"/>
    <mergeCell ref="B39:B40"/>
    <mergeCell ref="AF5:AF6"/>
    <mergeCell ref="AF7:AF8"/>
    <mergeCell ref="AF37:AF38"/>
    <mergeCell ref="AF39:AF40"/>
    <mergeCell ref="AF33:AF34"/>
    <mergeCell ref="AF23:AF24"/>
    <mergeCell ref="AF11:AF12"/>
    <mergeCell ref="AF9:AF10"/>
    <mergeCell ref="AF13:AF14"/>
    <mergeCell ref="AF17:AF18"/>
    <mergeCell ref="A41:A44"/>
    <mergeCell ref="AG23:AG24"/>
    <mergeCell ref="AG25:AG26"/>
    <mergeCell ref="AG27:AG28"/>
    <mergeCell ref="AG29:AG30"/>
    <mergeCell ref="AG31:AG32"/>
    <mergeCell ref="AG33:AG34"/>
    <mergeCell ref="AF35:AF36"/>
    <mergeCell ref="B41:B44"/>
    <mergeCell ref="B25:B26"/>
    <mergeCell ref="D46:AE49"/>
    <mergeCell ref="D51:AA51"/>
    <mergeCell ref="C2:AB2"/>
    <mergeCell ref="AF1:AG3"/>
    <mergeCell ref="AG35:AG36"/>
    <mergeCell ref="AG37:AG38"/>
    <mergeCell ref="AG39:AG40"/>
    <mergeCell ref="AG5:AG6"/>
    <mergeCell ref="AG7:AG8"/>
    <mergeCell ref="AG9:AG10"/>
    <mergeCell ref="AG13:AG14"/>
    <mergeCell ref="AG17:AG18"/>
    <mergeCell ref="AF27:AF28"/>
    <mergeCell ref="AF29:AF30"/>
    <mergeCell ref="AF31:AF32"/>
    <mergeCell ref="AF25:AF26"/>
    <mergeCell ref="AF15:AF16"/>
    <mergeCell ref="AF19:AF20"/>
  </mergeCells>
  <printOptions/>
  <pageMargins left="0.19680555164813995" right="0.19680555164813995" top="0.19680555164813995" bottom="0.19680555164813995" header="0.31486111879348755" footer="0.3148611187934875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